
<file path=[Content_Types].xml><?xml version="1.0" encoding="utf-8"?>
<Types xmlns="http://schemas.openxmlformats.org/package/2006/content-types">
  <Override PartName="/xl/pivotTables/pivotTable6.xml" ContentType="application/vnd.openxmlformats-officedocument.spreadsheetml.pivotTable+xml"/>
  <Override PartName="/xl/worksheets/sheet9.xml" ContentType="application/vnd.openxmlformats-officedocument.spreadsheetml.worksheet+xml"/>
  <Override PartName="/xl/pivotCache/pivotCacheDefinition9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Records8.xml" ContentType="application/vnd.openxmlformats-officedocument.spreadsheetml.pivotCacheRecord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Records6.xml" ContentType="application/vnd.openxmlformats-officedocument.spreadsheetml.pivotCacheRecords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sharedStrings.xml" ContentType="application/vnd.openxmlformats-officedocument.spreadsheetml.sharedStrings+xml"/>
  <Override PartName="/xl/pivotTables/pivotTable9.xml" ContentType="application/vnd.openxmlformats-officedocument.spreadsheetml.pivotTable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docProps/core.xml" ContentType="application/vnd.openxmlformats-package.core-properties+xml"/>
  <Default Extension="bin" ContentType="application/vnd.openxmlformats-officedocument.spreadsheetml.printerSettings"/>
  <Override PartName="/xl/pivotTables/pivotTable5.xml" ContentType="application/vnd.openxmlformats-officedocument.spreadsheetml.pivot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5604" yWindow="216" windowWidth="12996" windowHeight="10008" tabRatio="374"/>
  </bookViews>
  <sheets>
    <sheet name="BNP" sheetId="1" r:id="rId1"/>
    <sheet name="Catégories" sheetId="3" r:id="rId2"/>
    <sheet name="201804" sheetId="7" r:id="rId3"/>
    <sheet name="201805" sheetId="8" r:id="rId4"/>
    <sheet name="201806" sheetId="9" r:id="rId5"/>
    <sheet name="201807" sheetId="10" r:id="rId6"/>
    <sheet name="201808" sheetId="11" r:id="rId7"/>
    <sheet name="201809" sheetId="4" r:id="rId8"/>
    <sheet name="201810" sheetId="12" r:id="rId9"/>
    <sheet name="Budget" sheetId="13" r:id="rId10"/>
  </sheets>
  <definedNames>
    <definedName name="_xlnm._FilterDatabase" localSheetId="0" hidden="1">BNP!$A$3:$G$3</definedName>
    <definedName name="_xlnm._FilterDatabase" localSheetId="9" hidden="1">Budget!$A$6:$C$6</definedName>
    <definedName name="_xlnm.Print_Area" localSheetId="9">Budget!$I$156:$V$245</definedName>
    <definedName name="_xlnm.Print_Area" localSheetId="1">Catégories!$A$3:$B$391</definedName>
  </definedNames>
  <calcPr calcId="125725"/>
  <pivotCaches>
    <pivotCache cacheId="0" r:id="rId11"/>
    <pivotCache cacheId="1" r:id="rId12"/>
    <pivotCache cacheId="2" r:id="rId13"/>
    <pivotCache cacheId="3" r:id="rId14"/>
    <pivotCache cacheId="4" r:id="rId15"/>
    <pivotCache cacheId="5" r:id="rId16"/>
    <pivotCache cacheId="6" r:id="rId17"/>
    <pivotCache cacheId="7" r:id="rId18"/>
    <pivotCache cacheId="8" r:id="rId19"/>
  </pivotCaches>
</workbook>
</file>

<file path=xl/calcChain.xml><?xml version="1.0" encoding="utf-8"?>
<calcChain xmlns="http://schemas.openxmlformats.org/spreadsheetml/2006/main">
  <c r="N243" i="13"/>
  <c r="N245" s="1"/>
  <c r="O223"/>
  <c r="O222"/>
  <c r="O221"/>
  <c r="O220"/>
  <c r="O219"/>
  <c r="O218"/>
  <c r="N223"/>
  <c r="N222"/>
  <c r="N221"/>
  <c r="N220"/>
  <c r="N219"/>
  <c r="N218"/>
  <c r="U190"/>
  <c r="T211"/>
  <c r="T210"/>
  <c r="U205"/>
  <c r="U201"/>
  <c r="U200"/>
  <c r="U171"/>
  <c r="U165"/>
  <c r="T212"/>
  <c r="T209"/>
  <c r="T208"/>
  <c r="T207"/>
  <c r="T206"/>
  <c r="T204"/>
  <c r="T203"/>
  <c r="T202"/>
  <c r="T197"/>
  <c r="T196"/>
  <c r="T195"/>
  <c r="T194"/>
  <c r="T193"/>
  <c r="T192"/>
  <c r="T191"/>
  <c r="T190"/>
  <c r="T189"/>
  <c r="T188"/>
  <c r="T187"/>
  <c r="T186"/>
  <c r="T181"/>
  <c r="T180"/>
  <c r="T179"/>
  <c r="T178"/>
  <c r="T177"/>
  <c r="T176"/>
  <c r="T175"/>
  <c r="T173"/>
  <c r="T170"/>
  <c r="T169"/>
  <c r="T168"/>
  <c r="T167"/>
  <c r="T164"/>
  <c r="T163"/>
  <c r="T162"/>
  <c r="T161"/>
  <c r="T160"/>
  <c r="T159"/>
  <c r="T158"/>
  <c r="S214"/>
  <c r="R214"/>
  <c r="Q214"/>
  <c r="P214"/>
  <c r="O48" i="12"/>
  <c r="O42"/>
  <c r="O39"/>
  <c r="O38"/>
  <c r="O29"/>
  <c r="O26"/>
  <c r="O25"/>
  <c r="L48"/>
  <c r="L47"/>
  <c r="L46"/>
  <c r="L45"/>
  <c r="L44"/>
  <c r="L43"/>
  <c r="L41"/>
  <c r="L40"/>
  <c r="L37"/>
  <c r="L36"/>
  <c r="L35"/>
  <c r="L34"/>
  <c r="L33"/>
  <c r="L32"/>
  <c r="L31"/>
  <c r="L30"/>
  <c r="L28"/>
  <c r="L27"/>
  <c r="L24"/>
  <c r="L23"/>
  <c r="L22"/>
  <c r="N48"/>
  <c r="K48"/>
  <c r="F9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8"/>
  <c r="F6"/>
  <c r="F7" s="1"/>
  <c r="L29" i="11"/>
  <c r="L26"/>
  <c r="L25"/>
  <c r="L24"/>
  <c r="L23"/>
  <c r="L21"/>
  <c r="L20"/>
  <c r="L19"/>
  <c r="L18"/>
  <c r="L17"/>
  <c r="L15"/>
  <c r="O28"/>
  <c r="O27"/>
  <c r="O22"/>
  <c r="O16"/>
  <c r="K30"/>
  <c r="N30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O63" i="10"/>
  <c r="O58"/>
  <c r="O54"/>
  <c r="O52"/>
  <c r="O41"/>
  <c r="O40"/>
  <c r="O39"/>
  <c r="O30"/>
  <c r="L63"/>
  <c r="N63"/>
  <c r="K63"/>
  <c r="L24" s="1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O40" i="9"/>
  <c r="O37"/>
  <c r="O36"/>
  <c r="L39"/>
  <c r="L38"/>
  <c r="L35"/>
  <c r="L27"/>
  <c r="L26"/>
  <c r="L25"/>
  <c r="N43"/>
  <c r="O31" s="1"/>
  <c r="K43"/>
  <c r="L41" s="1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O48" i="4"/>
  <c r="L48"/>
  <c r="O38" i="7"/>
  <c r="L38"/>
  <c r="O43" i="8"/>
  <c r="O39"/>
  <c r="O36"/>
  <c r="O34"/>
  <c r="O28"/>
  <c r="O21"/>
  <c r="L43"/>
  <c r="L41"/>
  <c r="L40"/>
  <c r="L38"/>
  <c r="L37"/>
  <c r="L35"/>
  <c r="L33"/>
  <c r="L32"/>
  <c r="L31"/>
  <c r="L30"/>
  <c r="L29"/>
  <c r="L27"/>
  <c r="L26"/>
  <c r="L25"/>
  <c r="L24"/>
  <c r="L23"/>
  <c r="L22"/>
  <c r="L20"/>
  <c r="L19"/>
  <c r="L18"/>
  <c r="L17"/>
  <c r="N43"/>
  <c r="K43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L29" i="7"/>
  <c r="L21"/>
  <c r="L20"/>
  <c r="N38"/>
  <c r="O25" s="1"/>
  <c r="K38"/>
  <c r="L35" s="1"/>
  <c r="F13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6" i="4"/>
  <c r="N48"/>
  <c r="K48"/>
  <c r="L42" s="1"/>
  <c r="F4" i="1"/>
  <c r="P223" i="13" l="1"/>
  <c r="P222"/>
  <c r="P220"/>
  <c r="P219"/>
  <c r="O225"/>
  <c r="P218"/>
  <c r="P221"/>
  <c r="N225"/>
  <c r="U214"/>
  <c r="T214"/>
  <c r="V167" s="1"/>
  <c r="L30" i="11"/>
  <c r="O30"/>
  <c r="L33" i="10"/>
  <c r="L31"/>
  <c r="L25"/>
  <c r="L38"/>
  <c r="L46"/>
  <c r="L54"/>
  <c r="L62"/>
  <c r="L47"/>
  <c r="L55"/>
  <c r="L29"/>
  <c r="L37"/>
  <c r="L45"/>
  <c r="L53"/>
  <c r="L61"/>
  <c r="L28"/>
  <c r="L44"/>
  <c r="L60"/>
  <c r="L27"/>
  <c r="L35"/>
  <c r="L43"/>
  <c r="L51"/>
  <c r="L59"/>
  <c r="L36"/>
  <c r="L26"/>
  <c r="L34"/>
  <c r="L42"/>
  <c r="L50"/>
  <c r="L49"/>
  <c r="L57"/>
  <c r="L32"/>
  <c r="L48"/>
  <c r="L56"/>
  <c r="L24" i="9"/>
  <c r="L34"/>
  <c r="O32"/>
  <c r="L33"/>
  <c r="L30"/>
  <c r="L29"/>
  <c r="L42"/>
  <c r="L28"/>
  <c r="O29" i="4"/>
  <c r="O44"/>
  <c r="O41"/>
  <c r="O46"/>
  <c r="L28" i="7"/>
  <c r="L19"/>
  <c r="L18"/>
  <c r="L34"/>
  <c r="L25"/>
  <c r="O34"/>
  <c r="L27"/>
  <c r="L26"/>
  <c r="L17"/>
  <c r="L33"/>
  <c r="L16"/>
  <c r="L24"/>
  <c r="L32"/>
  <c r="O33"/>
  <c r="L15"/>
  <c r="L23"/>
  <c r="L31"/>
  <c r="L14"/>
  <c r="L22"/>
  <c r="L30"/>
  <c r="L37"/>
  <c r="L36"/>
  <c r="L32" i="4"/>
  <c r="L39"/>
  <c r="L47"/>
  <c r="L25"/>
  <c r="L45"/>
  <c r="L40"/>
  <c r="L31"/>
  <c r="L38"/>
  <c r="L37"/>
  <c r="L28"/>
  <c r="L36"/>
  <c r="L27"/>
  <c r="L43"/>
  <c r="L33"/>
  <c r="L35"/>
  <c r="L26"/>
  <c r="L34"/>
  <c r="F12" i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V168" i="13" l="1"/>
  <c r="V179"/>
  <c r="V159"/>
  <c r="V177"/>
  <c r="V195"/>
  <c r="V208"/>
  <c r="V189"/>
  <c r="V169"/>
  <c r="V191"/>
  <c r="V160"/>
  <c r="V197"/>
  <c r="V180"/>
  <c r="V170"/>
  <c r="V212"/>
  <c r="V207"/>
  <c r="V194"/>
  <c r="V186"/>
  <c r="V173"/>
  <c r="V161"/>
  <c r="V209"/>
  <c r="V196"/>
  <c r="V188"/>
  <c r="V176"/>
  <c r="V163"/>
  <c r="V210"/>
  <c r="V211"/>
  <c r="V203"/>
  <c r="V158"/>
  <c r="V181"/>
  <c r="V192"/>
  <c r="V178"/>
  <c r="V193"/>
  <c r="V162"/>
  <c r="V190"/>
  <c r="V206"/>
  <c r="V175"/>
  <c r="V202"/>
  <c r="V204"/>
  <c r="V187"/>
  <c r="V164"/>
  <c r="F38" i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l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7" i="4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L23" i="9"/>
  <c r="L43" s="1"/>
  <c r="O34"/>
  <c r="O43" s="1"/>
  <c r="O42"/>
  <c r="F286" i="1" l="1"/>
  <c r="F287" s="1"/>
  <c r="F285"/>
  <c r="F293" l="1"/>
  <c r="F288"/>
  <c r="F289"/>
  <c r="F290" s="1"/>
  <c r="F291" s="1"/>
  <c r="F292" s="1"/>
  <c r="F294"/>
  <c r="F295" l="1"/>
  <c r="F296" s="1"/>
  <c r="F297" l="1"/>
  <c r="F298" s="1"/>
  <c r="F299" s="1"/>
</calcChain>
</file>

<file path=xl/comments1.xml><?xml version="1.0" encoding="utf-8"?>
<comments xmlns="http://schemas.openxmlformats.org/spreadsheetml/2006/main">
  <authors>
    <author>Thibault THOMAS</author>
  </authors>
  <commentList>
    <comment ref="R156" authorId="0">
      <text>
        <r>
          <rPr>
            <b/>
            <sz val="9"/>
            <color indexed="81"/>
            <rFont val="Tahoma"/>
            <family val="2"/>
          </rPr>
          <t xml:space="preserve">ASSEP34 :
Suppression des mouvements exceptionnels
</t>
        </r>
      </text>
    </comment>
    <comment ref="T193" authorId="0">
      <text>
        <r>
          <rPr>
            <b/>
            <sz val="9"/>
            <color indexed="81"/>
            <rFont val="Tahoma"/>
            <family val="2"/>
          </rPr>
          <t xml:space="preserve">ASSEP4 :
Abonnement supprimé 
Donnée conservée comme variable d'ajustement
</t>
        </r>
      </text>
    </comment>
    <comment ref="S205" authorId="0">
      <text>
        <r>
          <rPr>
            <b/>
            <sz val="9"/>
            <color indexed="81"/>
            <rFont val="Tahoma"/>
            <family val="2"/>
          </rPr>
          <t xml:space="preserve">ASSEP34 :
Hypothèse !
Attention allocation Pôle-emploi non prise en compte
Si chômage à remplacer par prime pôle-emploi*6
</t>
        </r>
      </text>
    </comment>
    <comment ref="N236" authorId="0">
      <text>
        <r>
          <rPr>
            <b/>
            <sz val="9"/>
            <color indexed="81"/>
            <rFont val="Tahoma"/>
            <family val="2"/>
          </rPr>
          <t>ASSEP34 :</t>
        </r>
        <r>
          <rPr>
            <sz val="9"/>
            <color indexed="81"/>
            <rFont val="Tahoma"/>
            <family val="2"/>
          </rPr>
          <t xml:space="preserve"> 
Les remboursements de 
soins sont inclus
</t>
        </r>
      </text>
    </comment>
    <comment ref="M243" authorId="0">
      <text>
        <r>
          <rPr>
            <b/>
            <sz val="9"/>
            <color indexed="81"/>
            <rFont val="Tahoma"/>
            <family val="2"/>
          </rPr>
          <t>ASSEP34 :
Arterris, Bricolage, Biominervois, etc</t>
        </r>
      </text>
    </comment>
  </commentList>
</comments>
</file>

<file path=xl/sharedStrings.xml><?xml version="1.0" encoding="utf-8"?>
<sst xmlns="http://schemas.openxmlformats.org/spreadsheetml/2006/main" count="3142" uniqueCount="385">
  <si>
    <t>Compte à Vue</t>
  </si>
  <si>
    <t>Compte de chèques</t>
  </si>
  <si>
    <t>****3968</t>
  </si>
  <si>
    <t>Date operation</t>
  </si>
  <si>
    <t>Libelle court</t>
  </si>
  <si>
    <t>Type operation</t>
  </si>
  <si>
    <t>Libelle operation</t>
  </si>
  <si>
    <t>Montant operation en euro</t>
  </si>
  <si>
    <t>CHQ NO</t>
  </si>
  <si>
    <t>CHEQUE</t>
  </si>
  <si>
    <t>N°5920322</t>
  </si>
  <si>
    <t>COMMIS.</t>
  </si>
  <si>
    <t>COMMISSIONS</t>
  </si>
  <si>
    <t>D INTERVENTION</t>
  </si>
  <si>
    <t>SCT</t>
  </si>
  <si>
    <t>VIR SEPA RECU</t>
  </si>
  <si>
    <t>/DE PORTAL JEROME /MOTIF ELIOT /REF</t>
  </si>
  <si>
    <t>FAC.CB</t>
  </si>
  <si>
    <t>FACTURE CARTE</t>
  </si>
  <si>
    <t>DU 100418 PRIMA LA REDORTE CARTE 4974XXX</t>
  </si>
  <si>
    <t>DU 150418 CARTE GRISE NET TOULOUSE CARTE</t>
  </si>
  <si>
    <t>DU 190418 CARREFOUR MARKE LEZIGNAN CORB</t>
  </si>
  <si>
    <t>DU 190418 BRICOMARCHE LEZIGNAN CORB CART</t>
  </si>
  <si>
    <t>DU 300318 INTERMARCHE DAC CAPESTANG CART</t>
  </si>
  <si>
    <t>DU 110418 CAFE DE LA PLAC LA CAUNETTE CA</t>
  </si>
  <si>
    <t>DU 020418 LE CHAIX HOMPS CARTE 4974XXXXX</t>
  </si>
  <si>
    <t>DU 120418 CASINO OLONZAC OLONZAC CARTE 4</t>
  </si>
  <si>
    <t>DU 250418 BIOMINERVOIS OLONZAC CARTE 497</t>
  </si>
  <si>
    <t>DU 060418 ETS LACANS CAIS HOMPS CARTE 49</t>
  </si>
  <si>
    <t>DU 260418 ETS LACANS CAIS HOMPS CARTE 49</t>
  </si>
  <si>
    <t>DU 290318 BIOMINERVOIS OLONZAC CARTE 497</t>
  </si>
  <si>
    <t>DU 230418 PHIE DES ALLEES OLONZAC CARTE</t>
  </si>
  <si>
    <t>DU 230418 PHARMACIE DELON LEZIGNAN CORB</t>
  </si>
  <si>
    <t>DU 090418 BIOMINERVOIS OLONZAC CARTE 497</t>
  </si>
  <si>
    <t>DU 190418 PEPI D ARCADIE LEZIGNAN CORB C</t>
  </si>
  <si>
    <t>DU 300318 SHELL 2533 SERVIAN CARTE 4974X</t>
  </si>
  <si>
    <t>DU 030418 LA POSTE 340200 OLONZAC CARTE</t>
  </si>
  <si>
    <t>DU 280418 NETFLIX COM COURBEVOIE CARTE 4</t>
  </si>
  <si>
    <t>DU 300318 ASF MONTPELLI RUEIL MALMAIS CA</t>
  </si>
  <si>
    <t>DU 240418 ASF RUEIL MALMAIS CARTE 4974XX</t>
  </si>
  <si>
    <t>N°5920321</t>
  </si>
  <si>
    <t>RET DAB</t>
  </si>
  <si>
    <t>RETRAIT DAB</t>
  </si>
  <si>
    <t>23/04/18 14H55 07184636 CRCA DU LANGUEDO</t>
  </si>
  <si>
    <t>/DE MME DAPHNE GLASER /MOTIF PRET PERSON</t>
  </si>
  <si>
    <t>SDD</t>
  </si>
  <si>
    <t>PRLV SEPA</t>
  </si>
  <si>
    <t>CARDIF ASSURANCE VIE ECH/130418 ID EMETT</t>
  </si>
  <si>
    <t>MAAF SANTE ECH/100418 ID EMETTEUR/FR26ZZ</t>
  </si>
  <si>
    <t>ECH.PR</t>
  </si>
  <si>
    <t>ECHEANCE PRET</t>
  </si>
  <si>
    <t>01333 60927434 (CAPITAL DU 12820,28 EUR)</t>
  </si>
  <si>
    <t>ORANGE ECH/090418 ID EMETTEUR/FR18ZZZ002</t>
  </si>
  <si>
    <t>COTISATION ESPRIT LIBRE</t>
  </si>
  <si>
    <t>/DE POLE EMPLOI /MOTIF 46 351 7593109E 0</t>
  </si>
  <si>
    <t>FRAIS</t>
  </si>
  <si>
    <t>DE TENUE DE COMPTE AVEC REMISE</t>
  </si>
  <si>
    <t>solde au 31/03/2018</t>
  </si>
  <si>
    <t>Taxe Habitation 2018</t>
  </si>
  <si>
    <t>Prévisionnel</t>
  </si>
  <si>
    <t>Taxes Foncières 2018</t>
  </si>
  <si>
    <t>PRLVT</t>
  </si>
  <si>
    <t>FACTURE</t>
  </si>
  <si>
    <t>EDF</t>
  </si>
  <si>
    <t>Prlvt MAAF santé</t>
  </si>
  <si>
    <t>Prlvt prêt</t>
  </si>
  <si>
    <t>ORANGE ECH/110518 ID EMETTEUR/FR18ZZZ002</t>
  </si>
  <si>
    <t>MAAF SANTE ECH/110518 ID EMETTEUR/FR26ZZ</t>
  </si>
  <si>
    <t>01333 60927434 (CAPITAL DU 12509,36 EUR)</t>
  </si>
  <si>
    <t>MAAF ASSURANCES SA ECH/090518 ID EMETTEU</t>
  </si>
  <si>
    <t>07/05/18 17H19 10909000 CE LANGUEDOC-ROU</t>
  </si>
  <si>
    <t>CARDIF ASSURANCE VIE ECH/070518 ID EMETT</t>
  </si>
  <si>
    <t>REM.CHQ</t>
  </si>
  <si>
    <t>REMISE CHEQUES</t>
  </si>
  <si>
    <t>Virement PORTAL Jérôme / Eliot</t>
  </si>
  <si>
    <t>ORANGE</t>
  </si>
  <si>
    <t>10/01/2019 à 10/06/2021</t>
  </si>
  <si>
    <t>DU 090718 DARTY TOULOUSE 48/ CARTE 4974X</t>
  </si>
  <si>
    <t>DU 030718 CASINO OLONZAC OLONZAC CARTE 4</t>
  </si>
  <si>
    <t>DU 280718 ARTERRIS LEZIGNAN0243/ CARTE 4</t>
  </si>
  <si>
    <t>DU 050718 PHIE DES ALLEES OLONZAC CARTE</t>
  </si>
  <si>
    <t>DU 130718 PRINCESS TAMTAM TOULOUSE CARTE</t>
  </si>
  <si>
    <t>DU 120718 STATION ETS LAC HOMPS CARTE 49</t>
  </si>
  <si>
    <t>DU 130718 CYRILLUS TOULOUSE CARTE 4974XX</t>
  </si>
  <si>
    <t>DU 250718 TOTAL LEZIGNAN CORB CARTE 4974</t>
  </si>
  <si>
    <t>DU 010718 STATION ETS LAC HOMPS CARTE 49</t>
  </si>
  <si>
    <t>DU 130718 NICE THINGS TOULOUSE CARTE 497</t>
  </si>
  <si>
    <t>DU 090718 CALZEDONIA TOULOUSE CARTE 4974</t>
  </si>
  <si>
    <t>DU 050718 INTERMARCHE TREBES CARTE 4974X</t>
  </si>
  <si>
    <t>DU 160718 RE.LAURAGAIS SU AVIGNONET LAU</t>
  </si>
  <si>
    <t>DU 090718 F2016 HEMA TOULOUSE CARTE 4974</t>
  </si>
  <si>
    <t>DU 090718 SNCF TOULOUSE CARTE 4974XXXXXX</t>
  </si>
  <si>
    <t>DU 050718 CASINO OLONZAC OLONZAC CARTE 4</t>
  </si>
  <si>
    <t>DU 130718 DARTY TOULOUSE 48/ CARTE 4974X</t>
  </si>
  <si>
    <t>DU 090718 PHARM ST CYPRIE TOULOUSE CARTE</t>
  </si>
  <si>
    <t>DU 130718 CARREFOUR BIO TOULOUSE CARTE 4</t>
  </si>
  <si>
    <t>DU 050718 INTERMARCHE DAC TREBES CARTE 4</t>
  </si>
  <si>
    <t>DU 130718 CARREFOUR DAC CARTE 4974XXXXXX</t>
  </si>
  <si>
    <t>DU 300618 BK REST 720 NARBONNE CARTE 497</t>
  </si>
  <si>
    <t>DU 050718 CASINO SHOP TOULOUSE CARTE 497</t>
  </si>
  <si>
    <t>DU 130718 SNC DES CARMES TOULOUSE CARTE</t>
  </si>
  <si>
    <t>DU 100718 MOREL FRANCK HOMPS CARTE 4974X</t>
  </si>
  <si>
    <t>DU 050718 PHARM OLONZAC CARTE 4974XXXXXX</t>
  </si>
  <si>
    <t>DU 090718 TISSEO-REGIE AU TOULOUSE CARTE</t>
  </si>
  <si>
    <t>DU 050718 BIOMINERVOIS OLONZAC CARTE 497</t>
  </si>
  <si>
    <t>DU 090718 JENNYFER JENNYFE00113/ CARTE 4</t>
  </si>
  <si>
    <t>DU 160718 ETS LACANS CAIS HOMPS CARTE 49</t>
  </si>
  <si>
    <t>DU 040718 BIOMINERVOIS OLONZAC CARTE 497</t>
  </si>
  <si>
    <t>DU 050718 ASF TOULOUSE RUEIL MALMAIS CAR</t>
  </si>
  <si>
    <t>DU 060718 ASF CARCASSON RUEIL MALMAIS CA</t>
  </si>
  <si>
    <t>DU 120718 ASF TOULOUSE RUEIL MALMAIS CAR</t>
  </si>
  <si>
    <t>DU 160718 ASF CARCASSON RUEIL MALMAIS CA</t>
  </si>
  <si>
    <t>DU 280718 NETFLIX COM COURBEVOIE CARTE 4</t>
  </si>
  <si>
    <t>DU 060718 ATB BLAGNAC CEDEX CARTE 4974XX</t>
  </si>
  <si>
    <t>/DE DAWIR DAPHNE /MOTIF REMB COURSES /RE</t>
  </si>
  <si>
    <t>13/07/18 14H51 07328263 CRCA MUTUEL TOUL</t>
  </si>
  <si>
    <t>14/07/18 11H43 220170 BNP PARIBAS ST GEN</t>
  </si>
  <si>
    <t>/DE GLASER ANNA GIZ /MOTIF TELEPHONE /RE</t>
  </si>
  <si>
    <t>/DE C.P.A.M. CARCASSONNE /MOTIF 18193000</t>
  </si>
  <si>
    <t>11/07/18 12H18 00906819 SOCIETE GENERALE</t>
  </si>
  <si>
    <t>MAAF ASSURANCES SA ECH/100718 ID EMETTEU</t>
  </si>
  <si>
    <t>ORANGE ECH/100718 ID EMETTEUR/FR18ZZZ002</t>
  </si>
  <si>
    <t>MAAF SANTE ECH/100718 ID EMETTEUR/FR26ZZ</t>
  </si>
  <si>
    <t>/DE M GLASER URS /MOTIF /REF ANNIVERSAIR</t>
  </si>
  <si>
    <t>09/07/18 09H48 277690 BNP PARIBAS TOULOU</t>
  </si>
  <si>
    <t>01333 60927434 (CAPITAL DU 11884,51 EUR)</t>
  </si>
  <si>
    <t>POLE EMPLOI</t>
  </si>
  <si>
    <t>MAAF SANTÉ</t>
  </si>
  <si>
    <t>CARDIF ASSURANCE</t>
  </si>
  <si>
    <t>ECHEANCE PRÊT</t>
  </si>
  <si>
    <t>PORTAL JEROME</t>
  </si>
  <si>
    <t>CARTE GRISE</t>
  </si>
  <si>
    <t>RESTAURANT</t>
  </si>
  <si>
    <t>LE CHAIX HOMPS</t>
  </si>
  <si>
    <t>BIOMINERVOIS</t>
  </si>
  <si>
    <t>PHARMACIE</t>
  </si>
  <si>
    <t>PEPINIERE D ARCADIE</t>
  </si>
  <si>
    <t>LA POSTE</t>
  </si>
  <si>
    <t>NETFLIX</t>
  </si>
  <si>
    <t>ASF</t>
  </si>
  <si>
    <t>MAAF</t>
  </si>
  <si>
    <t>GLASER URS</t>
  </si>
  <si>
    <t>GLASER ANNA</t>
  </si>
  <si>
    <t>CPAM</t>
  </si>
  <si>
    <t>GLASER DAPHNÉ</t>
  </si>
  <si>
    <t>DARTY</t>
  </si>
  <si>
    <t>ARTERRIS</t>
  </si>
  <si>
    <t>PRINCESS TAMTAM</t>
  </si>
  <si>
    <t>CARBURANT</t>
  </si>
  <si>
    <t>CYRILLUS</t>
  </si>
  <si>
    <t>NICE THINGS</t>
  </si>
  <si>
    <t>CALEDONIA</t>
  </si>
  <si>
    <t>LAURAGAIS AVIGNONET</t>
  </si>
  <si>
    <t>HEMA</t>
  </si>
  <si>
    <t>SNCF</t>
  </si>
  <si>
    <t>SNC DES CARMES</t>
  </si>
  <si>
    <t>MOREL FRANCK</t>
  </si>
  <si>
    <t>TISSEO</t>
  </si>
  <si>
    <t>JENNYFER</t>
  </si>
  <si>
    <t>ETS LACANS</t>
  </si>
  <si>
    <t>catégories</t>
  </si>
  <si>
    <t>cumul</t>
  </si>
  <si>
    <t>Étiquettes de lignes</t>
  </si>
  <si>
    <t>(vide)</t>
  </si>
  <si>
    <t>Total général</t>
  </si>
  <si>
    <t>Somme de Montant operation en euro</t>
  </si>
  <si>
    <t>/DE M GLASER URS /MOTIF /REF ANNIVERSAIR DORA</t>
  </si>
  <si>
    <t>PARTAL Nicolas</t>
  </si>
  <si>
    <t xml:space="preserve">MAAF SANTE </t>
  </si>
  <si>
    <t>PORTAL JEROME +</t>
  </si>
  <si>
    <t>DU 290518 COVALSTE DAC ST CHINIAN</t>
  </si>
  <si>
    <t>DU 310518 ALMAPHAR PEPIEUX</t>
  </si>
  <si>
    <t>DU 310518 COCCINELLE PEPIEUX</t>
  </si>
  <si>
    <t>DU 010618 CASINO OLONZAC OLONZAC</t>
  </si>
  <si>
    <t>DU 010618 SNCF INTERNET PARIS CEDEX 0</t>
  </si>
  <si>
    <t>DU 070618 PHARMACIE DU PA LA REDORTE</t>
  </si>
  <si>
    <t>DU 090618 CASINO OLONZAC OLONZAC</t>
  </si>
  <si>
    <t>DU 090618 PHARMACIE LEZIGNAN</t>
  </si>
  <si>
    <t>DU 110618 BIOMINERVOIS OLONZAC</t>
  </si>
  <si>
    <t>DU 120618 ETS LACANS CAIS HOMPS</t>
  </si>
  <si>
    <t>DU 140618 BIOMINERVOIS OLONZAC</t>
  </si>
  <si>
    <t>DU 140618 PRIMA LA REDORTE</t>
  </si>
  <si>
    <t>DU 170618 BK RESTO 720 NARBONNE</t>
  </si>
  <si>
    <t>DU 170618 TRIDOME JARDINE NARBONNE CEDE</t>
  </si>
  <si>
    <t>DU 190618 SNC AITA OLONZAC</t>
  </si>
  <si>
    <t>DU 210618 BIOMINERVOIS OLONZAC</t>
  </si>
  <si>
    <t>DU 210618 ALMAPHAR PEPIEUX</t>
  </si>
  <si>
    <t>DU 220618 ETS LACANS CAIS HOMPS</t>
  </si>
  <si>
    <t>DU 220618 STATION EST LAC HOMPS</t>
  </si>
  <si>
    <t>DU 280618 NETFLIX COM COURBEVOIE</t>
  </si>
  <si>
    <t>DU 280618 PRIMA LA REDORTE</t>
  </si>
  <si>
    <t>SUPERMARCHÉ</t>
  </si>
  <si>
    <t>BRICOLAGE</t>
  </si>
  <si>
    <t>DIVERS</t>
  </si>
  <si>
    <t>SALAIRE</t>
  </si>
  <si>
    <t>/DE GLASER ANNA GIZ /MOTIF REMBOURSEMENT JULIEN MAUGIS</t>
  </si>
  <si>
    <t>CARDIF ASSURANCE VIE ECH/050618 ID EMETT</t>
  </si>
  <si>
    <t>01333 60927434 (CAPITAL DU 12197,44 EUR)</t>
  </si>
  <si>
    <t>MAAF SANTE ECH/110618 ID EMETTEUR/FR26ZZ</t>
  </si>
  <si>
    <t>05/06/18 12H05 10909000CE LANGUEDOC-ROUSSIL OLONZAC</t>
  </si>
  <si>
    <t>05/06/18 11H41 10909000CE LANGUEDOC-ROUSSIL OLONZAC</t>
  </si>
  <si>
    <t>08/06/18 17H50 07184636 CRCA DU LANGUEDOC OLONZAC</t>
  </si>
  <si>
    <t>12/06/18 17H55 01637615 CRCA DU LANGUEDOC LA REDORTE</t>
  </si>
  <si>
    <t>ORANGE ECH/110618 ID EMETTEUR/FR18ZZZ002</t>
  </si>
  <si>
    <t>/DE C.P.A.M. CARCASSONNE /MOTIF 18136000</t>
  </si>
  <si>
    <t>/DE DAWIR DAPHNE /MOTIF PRÊT PERSONNEL/REF</t>
  </si>
  <si>
    <t>N°5920326 / Taxe Habitation 2017 - commandement de payer  22/01/2018</t>
  </si>
  <si>
    <t>N°5920327</t>
  </si>
  <si>
    <t>N°5920328</t>
  </si>
  <si>
    <t>N°5920329</t>
  </si>
  <si>
    <t>TAXE HABITATION 2017</t>
  </si>
  <si>
    <t>DU 030518 CASINO OLONZAC OLONZAC</t>
  </si>
  <si>
    <t>DU 040518 ASF TOULOUSE RUEIL MALMAIS</t>
  </si>
  <si>
    <t>DU 040518 STATION ETS LAC HOMPS</t>
  </si>
  <si>
    <t>DU 050518 V.L.M. SPORTS LOURDES</t>
  </si>
  <si>
    <t>DU 070518 ASF CARCASSON RUEIL MALMAIS</t>
  </si>
  <si>
    <t>DU 080518 ETS LACANS CAIS HOMPS</t>
  </si>
  <si>
    <t>DU 110518 ASF NARBONNE6 RUEIL MALMAIS</t>
  </si>
  <si>
    <t>DU 110518 BUVETTE DE CABE BIZE MINERVOIS</t>
  </si>
  <si>
    <t>DU 110518 DISTRI STATION OLONZAC</t>
  </si>
  <si>
    <t>DU 140518 BIOMINERVOIS OLONZAC</t>
  </si>
  <si>
    <t>DU 150518 BIOMINERVOIS OLONZAC</t>
  </si>
  <si>
    <t>DU 150518 PRIMA LA REDORTE</t>
  </si>
  <si>
    <t>DU 220518 PHARM OLONZAC</t>
  </si>
  <si>
    <t>DU 280518 NETFLIX COM COURBEVOIE</t>
  </si>
  <si>
    <t>DU 110518 PHARMA ROUSSOUL NARBONNE</t>
  </si>
  <si>
    <t>EDF ECH020718</t>
  </si>
  <si>
    <t>FRAIS BQ COTISATION ESPRIT LIBRE</t>
  </si>
  <si>
    <t>FRAIS BQ TENUE DE COMPTE</t>
  </si>
  <si>
    <t>FRAIS BQ COMMISSION INTERVENTION</t>
  </si>
  <si>
    <t>FRAIS DE TENUE DE COMPTE AVEC REMISE</t>
  </si>
  <si>
    <t>PARKING</t>
  </si>
  <si>
    <t>N°5920330 / Eau &amp; Assainissement 1S2018 - Trésorerie Capestang</t>
  </si>
  <si>
    <t>EAU &amp; ASSAINISSEMENT</t>
  </si>
  <si>
    <t>Eau &amp; Assainissement 1S18 (2ème semestre 2018)</t>
  </si>
  <si>
    <t>ORDURES MENAGERES</t>
  </si>
  <si>
    <t>N°5920325 / Taxe Ordures Ménagères 2S2017 - Trésorerie de St Pons de Thomières</t>
  </si>
  <si>
    <t>N°5920324 / Eau &amp; Assainissement 2S2017 - Trésorerie de Capestang</t>
  </si>
  <si>
    <t>N°5920324 / Eau &amp; Assainissement 1S2014 - Trésorerie de Capestang</t>
  </si>
  <si>
    <t>BORDEREAU 03375004 chq n° 3.442.257</t>
  </si>
  <si>
    <t>PARTAL NICOLAS</t>
  </si>
  <si>
    <t>Orange</t>
  </si>
  <si>
    <t>COMMISSIONS COTISATION ESPRIT LIBRE</t>
  </si>
  <si>
    <t>ECHEANCE PRET 01333 60927434 (CAPITAL DU 11570,57 EUR)</t>
  </si>
  <si>
    <t>PRLV SEPA ORANGE ECH/100818 ID EMETTEUR/FR18ZZZ002</t>
  </si>
  <si>
    <t>PRLV SEPA MAAF SANTE ECH/100818 ID EMETTEUR/FR26ZZ</t>
  </si>
  <si>
    <t>PRLV SEPA CARDIF ASSURANCE VIE ECH/060818 ID EMETT</t>
  </si>
  <si>
    <t>REMISE BORDEREAU 02945652 /NOPT/NB CHQ TRAITE /</t>
  </si>
  <si>
    <t>PRLV SEPA CARDIF ASSURANCE VIE ECH/050718 ID EMETT</t>
  </si>
  <si>
    <t>CAF ARS</t>
  </si>
  <si>
    <t>/DE CAF DE L HERAULT /MOTIF XPXREFERENCE</t>
  </si>
  <si>
    <t>/DE DAWIR DAPHNE /MOTIF REMB COURSES OUL</t>
  </si>
  <si>
    <t>DU 280818 NETFLIX COM COURBEVOIE CARTE 4</t>
  </si>
  <si>
    <t>DU 280818 ETS LACANS CAIS HOMPS CARTE 49</t>
  </si>
  <si>
    <t>DU 170818 ALMAPHAR PEPIEUX CARTE 4974XXX</t>
  </si>
  <si>
    <t>DU 140818 ARTERRIS LEZIGNAN0243/ CARTE 4</t>
  </si>
  <si>
    <t>DU 310718 E.LECLERC CARTE 4974XXXXXXXX29</t>
  </si>
  <si>
    <t>DU 200818 COVALSTE DAC ST CHINIAN CARTE</t>
  </si>
  <si>
    <t>DU 280818 COVALSTE DAC ST CHINIAN CARTE</t>
  </si>
  <si>
    <t>DU 120818 STATION ETS LAC HOMPS CARTE 49</t>
  </si>
  <si>
    <t>DU 270818 DELICES DE L OU BIZE MINERVOI</t>
  </si>
  <si>
    <t>DU 200818 ETS LACANS CAIS HOMPS CARTE 49</t>
  </si>
  <si>
    <t>DU 200818 DELICES DE L OU BIZE MINERVOI</t>
  </si>
  <si>
    <t>DU 140818 ETS BERTRAND LEZIGNAN CORB CAR</t>
  </si>
  <si>
    <t>DU 140818 CARREFOUR MARKE LEZIGNAN CORB</t>
  </si>
  <si>
    <t>/DE GLASER SARAH /MOTIF CLOTURE LIVRET /</t>
  </si>
  <si>
    <t>CARDIF ASSURANCE VIE ECH/050918 ID EMETT</t>
  </si>
  <si>
    <t>VIRT DE FORTUNÉO</t>
  </si>
  <si>
    <t>GLASER DAPHNÉ Alimentation</t>
  </si>
  <si>
    <t>D.G.F.I.P IMPOT 34047 ECH/251018 ID EMET</t>
  </si>
  <si>
    <t>N°5920337</t>
  </si>
  <si>
    <t>/DE C.P.A.M. CARCASSONNE /MOTIF 18296000</t>
  </si>
  <si>
    <t>10/10/18 11H48 07184636 CRCA DU LANGUEDO</t>
  </si>
  <si>
    <t>MAAF SANTE ECH/101018 ID EMETTEUR/FR26ZZ</t>
  </si>
  <si>
    <t>01333 60927434 (CAPITAL DU 10939,63 EUR)</t>
  </si>
  <si>
    <t>ORANGE ECH/091018 ID EMETTEUR/FR18ZZZ002</t>
  </si>
  <si>
    <t>CARDIF ASSURANCE VIE ECH/051018 ID EMETT</t>
  </si>
  <si>
    <t>N°5920332</t>
  </si>
  <si>
    <t>DU 220918 INTERMARCHE SAINT MARCEL CARTE</t>
  </si>
  <si>
    <t>DU 200918 CC MINERVOIS ST PONS DE TH CAR</t>
  </si>
  <si>
    <t>DU 110918 CARREFOUR MARKE LEZIGNAN CORB</t>
  </si>
  <si>
    <t>DU 020918 E.LECLERC CARTE 4974XXXXXXXX29</t>
  </si>
  <si>
    <t>DU 200918 COCCINELLE PEPIEUX CARTE 4974X</t>
  </si>
  <si>
    <t>DU 180918 BIOMINERVOIS OLONZAC CARTE 497</t>
  </si>
  <si>
    <t>DU 220918 SEL BARTHES DUR BIZE MINERVO C</t>
  </si>
  <si>
    <t>DU 030918 ETS LACANS CAIS HOMPS CARTE 49</t>
  </si>
  <si>
    <t>DU 310818 LA GRANGE BIZE MINERVOI CARTE</t>
  </si>
  <si>
    <t>DU 030918 ALMAPHAR PEPIEUX CARTE 4974XXX</t>
  </si>
  <si>
    <t>DU 240918 SA PERIS MONTAR OLONZAC CARTE</t>
  </si>
  <si>
    <t>DU 140918 PRESSE D OLONZA OLONZAC CARTE</t>
  </si>
  <si>
    <t>DU 130918 ALMAPHAR PEPIEUX CARTE 4974XXX</t>
  </si>
  <si>
    <t>DU 310818 BIOMINERVOIS OLONZAC CARTE 497</t>
  </si>
  <si>
    <t>DU 290818 ALMAPHAR PEPIEUX CARTE 4974XXX</t>
  </si>
  <si>
    <t>DU 260918 BIOMINERVOIS OLONZAC CARTE 497</t>
  </si>
  <si>
    <t>DU 110918 LES PAINS DE GA LEZIGNAN CORB</t>
  </si>
  <si>
    <t>DU 110918 BIOMINERVOIS OLONZAC CARTE 497</t>
  </si>
  <si>
    <t>DU 270918 ALMAPHAR PEPIEUX CARTE 4974XXX</t>
  </si>
  <si>
    <t>DU 010918 ASF RUEIL MALMAIS CARTE 4974XX</t>
  </si>
  <si>
    <t>/DE MAAF SANTE /MOTIF 201804290943 00769</t>
  </si>
  <si>
    <t>ANIMAUX</t>
  </si>
  <si>
    <t>MEDECIN ELIOT</t>
  </si>
  <si>
    <t xml:space="preserve">SCOLARITÉ </t>
  </si>
  <si>
    <t>N°5920333</t>
  </si>
  <si>
    <t>N°5920334</t>
  </si>
  <si>
    <t>PRLV SEPA ORANGE ECH/100918 ID EMETTEUR/FR18ZZZ002</t>
  </si>
  <si>
    <t>/DE C.P.A.M. CARCASSONNE /MOTIF 18253</t>
  </si>
  <si>
    <t>/DE MAAF SANTE /MOTIF 201804068310</t>
  </si>
  <si>
    <t>MAAF ASSURANCES SA ECH/100918 ID EMETTEU</t>
  </si>
  <si>
    <t>PRLV SEPA MAAF SANTE ECH/100918 ID EMETTEUR/FR26ZZ</t>
  </si>
  <si>
    <t>/DE C.P.A.M. CARCASSONNE /MOTIF 18267</t>
  </si>
  <si>
    <t>VIR SEPA EMIS</t>
  </si>
  <si>
    <t>/DE GLASER SARAH /MOTIF SOLDE FORTUNÉO --&gt; Livret épargne</t>
  </si>
  <si>
    <t>CPTE A CPTE</t>
  </si>
  <si>
    <t>EDF ECH 170918</t>
  </si>
  <si>
    <t>N°5920335</t>
  </si>
  <si>
    <t>14/09/18 16H49 07184636 CRCA DU LANGUEDO</t>
  </si>
  <si>
    <t>22/09/18 12H17 00008235 CREDIT AGRICOLE CHABRIERES ST MA</t>
  </si>
  <si>
    <t xml:space="preserve">/DE MAAF SANTE /MOTIF 201804820552 007 0077410640 </t>
  </si>
  <si>
    <t>/DE CAF DE L HERAULT APL rappel 01/08/17 à 30/09/18</t>
  </si>
  <si>
    <t>CAF APL</t>
  </si>
  <si>
    <t>/DE CAF DE L HERAULT ARS rappel rentrée 2017</t>
  </si>
  <si>
    <t>DU 280918 NETFLIX COM COURBEVOIE</t>
  </si>
  <si>
    <t>DU 031018 ETS LACANS CAIS HOMPS 22</t>
  </si>
  <si>
    <t>DU 031018 STATION ETS LAC HOMPS</t>
  </si>
  <si>
    <t>DU 031018 SNCF INTERNET   PARIS CEDEX 0</t>
  </si>
  <si>
    <t>DU 041018 ASF   TOULOUSE  RUEIL MALMAIS 8 ,50</t>
  </si>
  <si>
    <t>DU 091018 ASF   CARCASSON RUEIL MALMAIS</t>
  </si>
  <si>
    <t>DU 091018 ETS LACANS CAIS HOMPS</t>
  </si>
  <si>
    <t>DU 111018 BUVETTE DE CABE BIZE MINERVOI</t>
  </si>
  <si>
    <t>DU 111018 DISTRI STATION  OLONZAC</t>
  </si>
  <si>
    <t>DU 111018 FLEUR A FLEUR   OLONZAC</t>
  </si>
  <si>
    <t>DU 111018 AUTOSUR0232 OLONZAC</t>
  </si>
  <si>
    <t>DU 121018 CASINO OLONZAC  OLONZAC</t>
  </si>
  <si>
    <t>DU 131018 INTERMARCHE SAINT MARCEL</t>
  </si>
  <si>
    <t>DU 161018 BIOMINERVOIS OLONZAC</t>
  </si>
  <si>
    <t>DU 191018 CASINO OLONZAC  OLONZAC</t>
  </si>
  <si>
    <t>DU 201018 STATION ETS LAC HOMPS</t>
  </si>
  <si>
    <t>DU 231018 RR HORODATEURS  TOULOUSE</t>
  </si>
  <si>
    <t>DU 231018 ASF   TOULOUSE  RUEIL MALMAIS</t>
  </si>
  <si>
    <t>DU 231018 TOTAL TOULOUSE</t>
  </si>
  <si>
    <t>DU 231018 BIOMINERVOIS OLONZAC</t>
  </si>
  <si>
    <t>DU 271018 INTERMARCHE BANNALEC</t>
  </si>
  <si>
    <t>DU 281018 NETFLIX COM COURBEVOIE</t>
  </si>
  <si>
    <t>DU 281018 E.LECLERC LUCON</t>
  </si>
  <si>
    <t>DU 281018 ASF RUEIL MALMAIS</t>
  </si>
  <si>
    <t>AUTOMOBILE</t>
  </si>
  <si>
    <t xml:space="preserve">salaire 08/2018 BORDEREAU 02872086 </t>
  </si>
  <si>
    <t xml:space="preserve">salaire 09/2018 BORDEREAU 07090953 </t>
  </si>
  <si>
    <t>salaire 03/2018 BORDEREAU 03375004  chq n° 7.994.071</t>
  </si>
  <si>
    <t>salaire 04/2018 BORDEREAU 03375004  chq n° 7.994.081</t>
  </si>
  <si>
    <t xml:space="preserve">salaire 05/2018 BORDEREAU 01176366 </t>
  </si>
  <si>
    <t xml:space="preserve">salaire 06/2018 BORDEREAU 01349986 </t>
  </si>
  <si>
    <t xml:space="preserve">salaire 07/2018 BORDEREAU 01349987 </t>
  </si>
  <si>
    <t>(Tous)</t>
  </si>
  <si>
    <t>débit</t>
  </si>
  <si>
    <t>crédit</t>
  </si>
  <si>
    <t>Mois</t>
  </si>
  <si>
    <t>Catégorie</t>
  </si>
  <si>
    <t>Valeurs</t>
  </si>
  <si>
    <t>Somme de débit</t>
  </si>
  <si>
    <t>Somme de crédit</t>
  </si>
  <si>
    <t>01/05/2018 à 30/10/2018</t>
  </si>
  <si>
    <t>6 mois</t>
  </si>
  <si>
    <t>Moyenne mensuelle</t>
  </si>
  <si>
    <t>Ajustement</t>
  </si>
  <si>
    <t>% dépenses</t>
  </si>
  <si>
    <t>mai</t>
  </si>
  <si>
    <t>juin</t>
  </si>
  <si>
    <t>juillet</t>
  </si>
  <si>
    <t>septembre</t>
  </si>
  <si>
    <t>octobre</t>
  </si>
  <si>
    <t>août</t>
  </si>
  <si>
    <t>solde</t>
  </si>
  <si>
    <t>Dépenses</t>
  </si>
  <si>
    <t>moyenne mensuelle hors ajustement</t>
  </si>
  <si>
    <t>TAXE HABITATION</t>
  </si>
  <si>
    <t>TAXE FONCIERES</t>
  </si>
  <si>
    <t>Retrait DAB</t>
  </si>
  <si>
    <t>Ajustement sur moyenne</t>
  </si>
  <si>
    <t>MÉDECIN</t>
  </si>
  <si>
    <t>ORDURES-MENAGERES</t>
  </si>
  <si>
    <t>BANQUE COTISATIONS</t>
  </si>
  <si>
    <t>se reporter à la ligne 156</t>
  </si>
  <si>
    <t>Prlvt MAAF échéance base cotisations 2019</t>
  </si>
  <si>
    <t>Redevance enlèvement ordures ménagères  1S19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</si>
</sst>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_ ;[Red]\-#,##0.00\ "/>
  </numFmts>
  <fonts count="8"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7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164" fontId="0" fillId="3" borderId="0" xfId="0" applyNumberFormat="1" applyFill="1" applyAlignment="1">
      <alignment vertical="center"/>
    </xf>
    <xf numFmtId="164" fontId="0" fillId="3" borderId="0" xfId="0" applyNumberFormat="1" applyFill="1" applyBorder="1" applyAlignment="1">
      <alignment vertical="center"/>
    </xf>
    <xf numFmtId="164" fontId="3" fillId="3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0" fillId="2" borderId="0" xfId="0" applyNumberFormat="1" applyFill="1" applyBorder="1" applyAlignment="1">
      <alignment vertical="center"/>
    </xf>
    <xf numFmtId="0" fontId="0" fillId="0" borderId="0" xfId="0" applyAlignment="1">
      <alignment horizontal="left" indent="1"/>
    </xf>
    <xf numFmtId="0" fontId="3" fillId="0" borderId="0" xfId="0" applyNumberFormat="1" applyFont="1" applyAlignment="1"/>
    <xf numFmtId="0" fontId="0" fillId="0" borderId="0" xfId="0" applyFont="1" applyAlignment="1">
      <alignment vertical="top" wrapText="1"/>
    </xf>
    <xf numFmtId="0" fontId="3" fillId="0" borderId="0" xfId="0" applyNumberFormat="1" applyFont="1" applyBorder="1" applyAlignment="1"/>
    <xf numFmtId="14" fontId="3" fillId="0" borderId="0" xfId="0" applyNumberFormat="1" applyFont="1" applyBorder="1" applyAlignment="1"/>
    <xf numFmtId="16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3" fillId="3" borderId="0" xfId="0" applyNumberFormat="1" applyFont="1" applyFill="1" applyBorder="1" applyAlignment="1"/>
    <xf numFmtId="14" fontId="2" fillId="0" borderId="0" xfId="0" applyNumberFormat="1" applyFont="1" applyAlignment="1">
      <alignment vertical="center"/>
    </xf>
    <xf numFmtId="164" fontId="3" fillId="2" borderId="0" xfId="0" applyNumberFormat="1" applyFont="1" applyFill="1" applyBorder="1" applyAlignment="1"/>
    <xf numFmtId="164" fontId="4" fillId="0" borderId="2" xfId="0" applyNumberFormat="1" applyFont="1" applyBorder="1"/>
    <xf numFmtId="10" fontId="3" fillId="0" borderId="0" xfId="0" applyNumberFormat="1" applyFont="1" applyAlignment="1"/>
    <xf numFmtId="164" fontId="3" fillId="0" borderId="0" xfId="0" applyNumberFormat="1" applyFont="1" applyAlignment="1"/>
    <xf numFmtId="164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Border="1" applyAlignment="1"/>
    <xf numFmtId="164" fontId="0" fillId="0" borderId="0" xfId="0" applyNumberForma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10" fontId="0" fillId="0" borderId="0" xfId="0" applyNumberFormat="1"/>
    <xf numFmtId="164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top" wrapText="1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0" fillId="0" borderId="0" xfId="0" pivotButton="1" applyNumberFormat="1"/>
    <xf numFmtId="0" fontId="2" fillId="0" borderId="0" xfId="0" applyFont="1" applyAlignment="1">
      <alignment horizontal="center" vertical="center"/>
    </xf>
    <xf numFmtId="10" fontId="2" fillId="0" borderId="0" xfId="0" applyNumberFormat="1" applyFont="1"/>
    <xf numFmtId="10" fontId="0" fillId="0" borderId="0" xfId="1" applyNumberFormat="1" applyFo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8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onétaire" xfId="1" builtinId="4"/>
    <cellStyle name="Normal" xfId="0" builtinId="0"/>
  </cellStyles>
  <dxfs count="6"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18" Type="http://schemas.openxmlformats.org/officeDocument/2006/relationships/pivotCacheDefinition" Target="pivotCache/pivotCacheDefinition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pivotCacheDefinition" Target="pivotCache/pivotCacheDefinition7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4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hibault THOMAS" refreshedDate="43420.411393171293" createdVersion="3" refreshedVersion="3" minRefreshableVersion="3" recordCount="277">
  <cacheSource type="worksheet">
    <worksheetSource ref="A3:G280" sheet="BNP"/>
  </cacheSource>
  <cacheFields count="7">
    <cacheField name="Date operation" numFmtId="14">
      <sharedItems containsSemiMixedTypes="0" containsNonDate="0" containsDate="1" containsString="0" minDate="2018-03-31T00:00:00" maxDate="2018-11-01T00:00:00" count="76">
        <d v="2018-03-31T00:00:00"/>
        <d v="2018-04-04T00:00:00"/>
        <d v="2018-04-09T00:00:00"/>
        <d v="2018-04-10T00:00:00"/>
        <d v="2018-04-13T00:00:00"/>
        <d v="2018-04-17T00:00:00"/>
        <d v="2018-04-24T00:00:00"/>
        <d v="2018-04-25T00:00:00"/>
        <d v="2018-04-30T00:00:00"/>
        <d v="2018-05-02T00:00:00"/>
        <d v="2018-05-03T00:00:00"/>
        <d v="2018-05-07T00:00:00"/>
        <d v="2018-05-09T00:00:00"/>
        <d v="2018-05-11T00:00:00"/>
        <d v="2018-05-16T00:00:00"/>
        <d v="2018-05-17T00:00:00"/>
        <d v="2018-05-23T00:00:00"/>
        <d v="2018-05-28T00:00:00"/>
        <d v="2018-05-29T00:00:00"/>
        <d v="2018-05-31T00:00:00"/>
        <d v="2018-06-04T00:00:00"/>
        <d v="2018-06-05T00:00:00"/>
        <d v="2018-06-06T00:00:00"/>
        <d v="2018-06-11T00:00:00"/>
        <d v="2018-06-12T00:00:00"/>
        <d v="2018-06-13T00:00:00"/>
        <d v="2018-06-15T00:00:00"/>
        <d v="2018-06-18T00:00:00"/>
        <d v="2018-06-26T00:00:00"/>
        <d v="2018-06-27T00:00:00"/>
        <d v="2018-06-29T00:00:00"/>
        <d v="2018-07-02T00:00:00"/>
        <d v="2018-07-03T00:00:00"/>
        <d v="2018-07-04T00:00:00"/>
        <d v="2018-07-05T00:00:00"/>
        <d v="2018-07-10T00:00:00"/>
        <d v="2018-07-12T00:00:00"/>
        <d v="2018-07-13T00:00:00"/>
        <d v="2018-07-16T00:00:00"/>
        <d v="2018-07-19T00:00:00"/>
        <d v="2018-07-25T00:00:00"/>
        <d v="2018-07-27T00:00:00"/>
        <d v="2018-07-31T00:00:00"/>
        <d v="2018-08-02T00:00:00"/>
        <d v="2018-08-06T00:00:00"/>
        <d v="2018-08-08T00:00:00"/>
        <d v="2018-08-10T00:00:00"/>
        <d v="2018-08-16T00:00:00"/>
        <d v="2018-08-20T00:00:00"/>
        <d v="2018-08-29T00:00:00"/>
        <d v="2018-08-31T00:00:00"/>
        <d v="2018-09-03T00:00:00"/>
        <d v="2018-09-04T00:00:00"/>
        <d v="2018-09-05T00:00:00"/>
        <d v="2018-09-07T00:00:00"/>
        <d v="2018-09-10T00:00:00"/>
        <d v="2018-09-11T00:00:00"/>
        <d v="2018-09-12T00:00:00"/>
        <d v="2018-09-14T00:00:00"/>
        <d v="2018-09-25T00:00:00"/>
        <d v="2018-09-26T00:00:00"/>
        <d v="2018-09-27T00:00:00"/>
        <d v="2018-09-24T00:00:00"/>
        <d v="2018-09-17T00:00:00"/>
        <d v="2018-09-20T00:00:00"/>
        <d v="2018-09-28T00:00:00"/>
        <d v="2018-10-02T00:00:00"/>
        <d v="2018-10-05T00:00:00"/>
        <d v="2018-10-09T00:00:00"/>
        <d v="2018-10-10T00:00:00"/>
        <d v="2018-10-11T00:00:00"/>
        <d v="2018-10-15T00:00:00"/>
        <d v="2018-10-24T00:00:00"/>
        <d v="2018-10-25T00:00:00"/>
        <d v="2018-10-26T00:00:00"/>
        <d v="2018-10-31T00:00:00"/>
      </sharedItems>
    </cacheField>
    <cacheField name="Libelle court" numFmtId="0">
      <sharedItems containsBlank="1"/>
    </cacheField>
    <cacheField name="Type operation" numFmtId="0">
      <sharedItems containsBlank="1"/>
    </cacheField>
    <cacheField name="Libelle operation" numFmtId="0">
      <sharedItems count="262">
        <s v="solde au 31/03/2018"/>
        <s v="COTISATION ESPRIT LIBRE"/>
        <s v="/DE POLE EMPLOI /MOTIF 46 351 7593109E 0"/>
        <s v="DE TENUE DE COMPTE AVEC REMISE"/>
        <s v="ORANGE ECH/090418 ID EMETTEUR/FR18ZZZ002"/>
        <s v="MAAF SANTE ECH/100418 ID EMETTEUR/FR26ZZ"/>
        <s v="01333 60927434 (CAPITAL DU 12820,28 EUR)"/>
        <s v="CARDIF ASSURANCE VIE ECH/130418 ID EMETT"/>
        <s v="/DE MME DAPHNE GLASER /MOTIF PRET PERSON"/>
        <s v="23/04/18 14H55 07184636 CRCA DU LANGUEDO"/>
        <s v="N°5920321"/>
        <s v="D INTERVENTION"/>
        <s v="/DE PORTAL JEROME /MOTIF ELIOT /REF"/>
        <s v="DU 100418 PRIMA LA REDORTE CARTE 4974XXX"/>
        <s v="DU 150418 CARTE GRISE NET TOULOUSE CARTE"/>
        <s v="DU 190418 CARREFOUR MARKE LEZIGNAN CORB"/>
        <s v="DU 190418 BRICOMARCHE LEZIGNAN CORB CART"/>
        <s v="DU 300318 INTERMARCHE DAC CAPESTANG CART"/>
        <s v="DU 110418 CAFE DE LA PLAC LA CAUNETTE CA"/>
        <s v="DU 020418 LE CHAIX HOMPS CARTE 4974XXXXX"/>
        <s v="DU 120418 CASINO OLONZAC OLONZAC CARTE 4"/>
        <s v="DU 250418 BIOMINERVOIS OLONZAC CARTE 497"/>
        <s v="DU 060418 ETS LACANS CAIS HOMPS CARTE 49"/>
        <s v="DU 260418 ETS LACANS CAIS HOMPS CARTE 49"/>
        <s v="DU 290318 BIOMINERVOIS OLONZAC CARTE 497"/>
        <s v="DU 230418 PHIE DES ALLEES OLONZAC CARTE"/>
        <s v="DU 230418 PHARMACIE DELON LEZIGNAN CORB"/>
        <s v="DU 090418 BIOMINERVOIS OLONZAC CARTE 497"/>
        <s v="DU 190418 PEPI D ARCADIE LEZIGNAN CORB C"/>
        <s v="DU 300318 SHELL 2533 SERVIAN CARTE 4974X"/>
        <s v="DU 030418 LA POSTE 340200 OLONZAC CARTE"/>
        <s v="DU 280418 NETFLIX COM COURBEVOIE CARTE 4"/>
        <s v="DU 300318 ASF MONTPELLI RUEIL MALMAIS CA"/>
        <s v="DU 240418 ASF RUEIL MALMAIS CARTE 4974XX"/>
        <s v="N°5920322"/>
        <s v="CARDIF ASSURANCE VIE ECH/070518 ID EMETT"/>
        <s v="salaire 03/2018 BORDEREAU 03375004  chq n° 7.994.071"/>
        <s v="salaire 04/2018 BORDEREAU 03375004  chq n° 7.994.081"/>
        <s v="BORDEREAU 03375004 chq n° 3.442.257"/>
        <s v="MAAF ASSURANCES SA ECH/090518 ID EMETTEU"/>
        <s v="07/05/18 17H19 10909000 CE LANGUEDOC-ROU"/>
        <s v="EDF"/>
        <s v="ORANGE ECH/110518 ID EMETTEUR/FR18ZZZ002"/>
        <s v="MAAF SANTE ECH/110518 ID EMETTEUR/FR26ZZ"/>
        <s v="01333 60927434 (CAPITAL DU 12509,36 EUR)"/>
        <s v="N°5920327"/>
        <s v="/DE C.P.A.M. CARCASSONNE /MOTIF 18136000"/>
        <s v="N°5920324 / Eau &amp; Assainissement 2S2017 - Trésorerie de Capestang"/>
        <s v="N°5920324 / Eau &amp; Assainissement 1S2014 - Trésorerie de Capestang"/>
        <s v="N°5920325 / Taxe Ordures Ménagères 2S2017 - Trésorerie de St Pons de Thomières"/>
        <s v="N°5920326 / Taxe Habitation 2017 - commandement de payer  22/01/2018"/>
        <s v="N°5920328"/>
        <s v="/DE DAWIR DAPHNE /MOTIF PRÊT PERSONNEL/REF"/>
        <s v="N°5920329"/>
        <s v="DU 030518 CASINO OLONZAC OLONZAC"/>
        <s v="DU 040518 ASF TOULOUSE RUEIL MALMAIS"/>
        <s v="DU 040518 STATION ETS LAC HOMPS"/>
        <s v="DU 050518 V.L.M. SPORTS LOURDES"/>
        <s v="DU 070518 ASF CARCASSON RUEIL MALMAIS"/>
        <s v="DU 080518 ETS LACANS CAIS HOMPS"/>
        <s v="DU 110518 ASF NARBONNE6 RUEIL MALMAIS"/>
        <s v="DU 110518 BUVETTE DE CABE BIZE MINERVOIS"/>
        <s v="DU 110518 PHARMA ROUSSOUL NARBONNE"/>
        <s v="DU 110518 DISTRI STATION OLONZAC"/>
        <s v="DU 140518 BIOMINERVOIS OLONZAC"/>
        <s v="DU 150518 BIOMINERVOIS OLONZAC"/>
        <s v="DU 150518 PRIMA LA REDORTE"/>
        <s v="DU 220518 PHARM OLONZAC"/>
        <s v="DU 280518 NETFLIX COM COURBEVOIE"/>
        <s v="salaire 05/2018 BORDEREAU 01176366 "/>
        <s v="CARDIF ASSURANCE VIE ECH/050618 ID EMETT"/>
        <s v="05/06/18 12H05 10909000CE LANGUEDOC-ROUSSIL OLONZAC"/>
        <s v="05/06/18 11H41 10909000CE LANGUEDOC-ROUSSIL OLONZAC"/>
        <s v="ORANGE ECH/110618 ID EMETTEUR/FR18ZZZ002"/>
        <s v="MAAF SANTE ECH/110618 ID EMETTEUR/FR26ZZ"/>
        <s v="01333 60927434 (CAPITAL DU 12197,44 EUR)"/>
        <s v="08/06/18 17H50 07184636 CRCA DU LANGUEDOC OLONZAC"/>
        <s v="/DE GLASER ANNA GIZ /MOTIF REMBOURSEMENT JULIEN MAUGIS"/>
        <s v="12/06/18 17H55 01637615 CRCA DU LANGUEDOC LA REDORTE"/>
        <s v="MAAF SANTE "/>
        <s v="DU 290518 COVALSTE DAC ST CHINIAN"/>
        <s v="DU 310518 ALMAPHAR PEPIEUX"/>
        <s v="DU 310518 COCCINELLE PEPIEUX"/>
        <s v="DU 010618 CASINO OLONZAC OLONZAC"/>
        <s v="DU 010618 SNCF INTERNET PARIS CEDEX 0"/>
        <s v="DU 070618 PHARMACIE DU PA LA REDORTE"/>
        <s v="DU 090618 CASINO OLONZAC OLONZAC"/>
        <s v="DU 090618 PHARMACIE LEZIGNAN"/>
        <s v="DU 110618 BIOMINERVOIS OLONZAC"/>
        <s v="DU 120618 ETS LACANS CAIS HOMPS"/>
        <s v="DU 140618 BIOMINERVOIS OLONZAC"/>
        <s v="DU 140618 PRIMA LA REDORTE"/>
        <s v="DU 170618 BK RESTO 720 NARBONNE"/>
        <s v="DU 170618 TRIDOME JARDINE NARBONNE CEDE"/>
        <s v="DU 190618 SNC AITA OLONZAC"/>
        <s v="DU 210618 BIOMINERVOIS OLONZAC"/>
        <s v="DU 210618 ALMAPHAR PEPIEUX"/>
        <s v="DU 220618 ETS LACANS CAIS HOMPS"/>
        <s v="DU 220618 STATION EST LAC HOMPS"/>
        <s v="DU 280618 NETFLIX COM COURBEVOIE"/>
        <s v="DU 280618 PRIMA LA REDORTE"/>
        <s v="EDF ECH020718"/>
        <s v="COMMISSIONS COTISATION ESPRIT LIBRE"/>
        <s v="FRAIS DE TENUE DE COMPTE AVEC REMISE"/>
        <s v="REMISE BORDEREAU 02945652 /NOPT/NB CHQ TRAITE /"/>
        <s v="PRLV SEPA CARDIF ASSURANCE VIE ECH/050718 ID EMETT"/>
        <s v="MAAF ASSURANCES SA ECH/100718 ID EMETTEU"/>
        <s v="ORANGE ECH/100718 ID EMETTEUR/FR18ZZZ002"/>
        <s v="MAAF SANTE ECH/100718 ID EMETTEUR/FR26ZZ"/>
        <s v="/DE M GLASER URS /MOTIF /REF ANNIVERSAIR"/>
        <s v="/DE M GLASER URS /MOTIF /REF ANNIVERSAIR DORA"/>
        <s v="09/07/18 09H48 277690 BNP PARIBAS TOULOU"/>
        <s v="01333 60927434 (CAPITAL DU 11884,51 EUR)"/>
        <s v="11/07/18 12H18 00906819 SOCIETE GENERALE"/>
        <s v="/DE GLASER ANNA GIZ /MOTIF TELEPHONE /RE"/>
        <s v="/DE C.P.A.M. CARCASSONNE /MOTIF 18193000"/>
        <s v="salaire 06/2018 BORDEREAU 01349986 "/>
        <s v="13/07/18 14H51 07328263 CRCA MUTUEL TOUL"/>
        <s v="14/07/18 11H43 220170 BNP PARIBAS ST GEN"/>
        <s v="N°5920330 / Eau &amp; Assainissement 1S2018 - Trésorerie Capestang"/>
        <s v="/DE DAWIR DAPHNE /MOTIF REMB COURSES /RE"/>
        <s v="DU 010718 STATION ETS LAC HOMPS CARTE 49"/>
        <s v="DU 030718 CASINO OLONZAC OLONZAC CARTE 4"/>
        <s v="DU 040718 BIOMINERVOIS OLONZAC CARTE 497"/>
        <s v="DU 050718 ASF TOULOUSE RUEIL MALMAIS CAR"/>
        <s v="DU 050718 BIOMINERVOIS OLONZAC CARTE 497"/>
        <s v="DU 050718 CASINO OLONZAC OLONZAC CARTE 4"/>
        <s v="DU 050718 CASINO SHOP TOULOUSE CARTE 497"/>
        <s v="DU 050718 INTERMARCHE DAC TREBES CARTE 4"/>
        <s v="DU 050718 INTERMARCHE TREBES CARTE 4974X"/>
        <s v="DU 050718 PHARM OLONZAC CARTE 4974XXXXXX"/>
        <s v="DU 050718 PHIE DES ALLEES OLONZAC CARTE"/>
        <s v="DU 060718 ASF CARCASSON RUEIL MALMAIS CA"/>
        <s v="DU 060718 ATB BLAGNAC CEDEX CARTE 4974XX"/>
        <s v="DU 090718 CALZEDONIA TOULOUSE CARTE 4974"/>
        <s v="DU 090718 DARTY TOULOUSE 48/ CARTE 4974X"/>
        <s v="DU 090718 F2016 HEMA TOULOUSE CARTE 4974"/>
        <s v="DU 090718 JENNYFER JENNYFE00113/ CARTE 4"/>
        <s v="DU 090718 PHARM ST CYPRIE TOULOUSE CARTE"/>
        <s v="DU 090718 SNCF TOULOUSE CARTE 4974XXXXXX"/>
        <s v="DU 090718 TISSEO-REGIE AU TOULOUSE CARTE"/>
        <s v="DU 100718 MOREL FRANCK HOMPS CARTE 4974X"/>
        <s v="DU 120718 ASF TOULOUSE RUEIL MALMAIS CAR"/>
        <s v="DU 120718 STATION ETS LAC HOMPS CARTE 49"/>
        <s v="DU 130718 CARREFOUR BIO TOULOUSE CARTE 4"/>
        <s v="DU 130718 CARREFOUR DAC CARTE 4974XXXXXX"/>
        <s v="DU 130718 CYRILLUS TOULOUSE CARTE 4974XX"/>
        <s v="DU 130718 DARTY TOULOUSE 48/ CARTE 4974X"/>
        <s v="DU 130718 NICE THINGS TOULOUSE CARTE 497"/>
        <s v="DU 130718 PRINCESS TAMTAM TOULOUSE CARTE"/>
        <s v="DU 130718 SNC DES CARMES TOULOUSE CARTE"/>
        <s v="DU 160718 ASF CARCASSON RUEIL MALMAIS CA"/>
        <s v="DU 160718 ETS LACANS CAIS HOMPS CARTE 49"/>
        <s v="DU 160718 RE.LAURAGAIS SU AVIGNONET LAU"/>
        <s v="DU 250718 TOTAL LEZIGNAN CORB CARTE 4974"/>
        <s v="DU 280718 ARTERRIS LEZIGNAN0243/ CARTE 4"/>
        <s v="DU 280718 NETFLIX COM COURBEVOIE CARTE 4"/>
        <s v="DU 300618 BK REST 720 NARBONNE CARTE 497"/>
        <s v="PRLV SEPA CARDIF ASSURANCE VIE ECH/060818 ID EMETT"/>
        <s v="salaire 07/2018 BORDEREAU 01349987 "/>
        <s v="PRLV SEPA ORANGE ECH/100818 ID EMETTEUR/FR18ZZZ002"/>
        <s v="PRLV SEPA MAAF SANTE ECH/100818 ID EMETTEUR/FR26ZZ"/>
        <s v="ECHEANCE PRET 01333 60927434 (CAPITAL DU 11570,57 EUR)"/>
        <s v="/DE CAF DE L HERAULT /MOTIF XPXREFERENCE"/>
        <s v="/DE DAWIR DAPHNE /MOTIF REMB COURSES OUL"/>
        <s v="DU 310718 E.LECLERC CARTE 4974XXXXXXXX29"/>
        <s v="DU 120818 STATION ETS LAC HOMPS CARTE 49"/>
        <s v="DU 140818 ARTERRIS LEZIGNAN0243/ CARTE 4"/>
        <s v="DU 140818 CARREFOUR MARKE LEZIGNAN CORB"/>
        <s v="DU 140818 ETS BERTRAND LEZIGNAN CORB CAR"/>
        <s v="DU 170818 ALMAPHAR PEPIEUX CARTE 4974XXX"/>
        <s v="DU 200818 COVALSTE DAC ST CHINIAN CARTE"/>
        <s v="DU 200818 DELICES DE L OU BIZE MINERVOI"/>
        <s v="DU 200818 ETS LACANS CAIS HOMPS CARTE 49"/>
        <s v="DU 270818 DELICES DE L OU BIZE MINERVOI"/>
        <s v="DU 280818 COVALSTE DAC ST CHINIAN CARTE"/>
        <s v="DU 280818 ETS LACANS CAIS HOMPS CARTE 49"/>
        <s v="DU 280818 NETFLIX COM COURBEVOIE CARTE 4"/>
        <s v="/DE GLASER SARAH /MOTIF CLOTURE LIVRET /"/>
        <s v="CARDIF ASSURANCE VIE ECH/050918 ID EMETT"/>
        <s v="salaire 08/2018 BORDEREAU 02872086 "/>
        <s v="PRLV SEPA ORANGE ECH/100918 ID EMETTEUR/FR18ZZZ002"/>
        <s v="MAAF ASSURANCES SA ECH/100918 ID EMETTEU"/>
        <s v="PRLV SEPA MAAF SANTE ECH/100918 ID EMETTEUR/FR26ZZ"/>
        <s v="N°5920333"/>
        <s v="/DE MAAF SANTE /MOTIF 201804290943 00769"/>
        <s v="/DE C.P.A.M. CARCASSONNE /MOTIF 18253"/>
        <s v="N°5920334"/>
        <s v="/DE MAAF SANTE /MOTIF 201804068310"/>
        <s v="/DE C.P.A.M. CARCASSONNE /MOTIF 18267"/>
        <s v="/DE GLASER SARAH /MOTIF SOLDE FORTUNÉO --&gt; Livret épargne"/>
        <s v="EDF ECH 170918"/>
        <s v="N°5920335"/>
        <s v="14/09/18 16H49 07184636 CRCA DU LANGUEDO"/>
        <s v="22/09/18 12H17 00008235 CREDIT AGRICOLE CHABRIERES ST MA"/>
        <s v="DU 290818 ALMAPHAR PEPIEUX CARTE 4974XXX"/>
        <s v="DU 310818 BIOMINERVOIS OLONZAC CARTE 497"/>
        <s v="DU 310818 LA GRANGE BIZE MINERVOI CARTE"/>
        <s v="DU 010918 ASF RUEIL MALMAIS CARTE 4974XX"/>
        <s v="DU 020918 E.LECLERC CARTE 4974XXXXXXXX29"/>
        <s v="DU 030918 ALMAPHAR PEPIEUX CARTE 4974XXX"/>
        <s v="DU 030918 ETS LACANS CAIS HOMPS CARTE 49"/>
        <s v="DU 110918 BIOMINERVOIS OLONZAC CARTE 497"/>
        <s v="DU 110918 CARREFOUR MARKE LEZIGNAN CORB"/>
        <s v="DU 110918 LES PAINS DE GA LEZIGNAN CORB"/>
        <s v="DU 130918 ALMAPHAR PEPIEUX CARTE 4974XXX"/>
        <s v="DU 140918 PRESSE D OLONZA OLONZAC CARTE"/>
        <s v="DU 180918 BIOMINERVOIS OLONZAC CARTE 497"/>
        <s v="DU 200918 CC MINERVOIS ST PONS DE TH CAR"/>
        <s v="DU 200918 COCCINELLE PEPIEUX CARTE 4974X"/>
        <s v="DU 220918 INTERMARCHE SAINT MARCEL CARTE"/>
        <s v="DU 220918 SEL BARTHES DUR BIZE MINERVO C"/>
        <s v="DU 240918 SA PERIS MONTAR OLONZAC CARTE"/>
        <s v="DU 260918 BIOMINERVOIS OLONZAC CARTE 497"/>
        <s v="DU 270918 ALMAPHAR PEPIEUX CARTE 4974XXX"/>
        <s v="N°5920332"/>
        <s v="CARDIF ASSURANCE VIE ECH/051018 ID EMETT"/>
        <s v="ORANGE ECH/091018 ID EMETTEUR/FR18ZZZ002"/>
        <s v="MAAF SANTE ECH/101018 ID EMETTEUR/FR26ZZ"/>
        <s v="01333 60927434 (CAPITAL DU 10939,63 EUR)"/>
        <s v="10/10/18 11H48 07184636 CRCA DU LANGUEDO"/>
        <s v="salaire 09/2018 BORDEREAU 07090953 "/>
        <s v="/DE C.P.A.M. CARCASSONNE /MOTIF 18296000"/>
        <s v="D.G.F.I.P IMPOT 34047 ECH/251018 ID EMET"/>
        <s v="/DE MAAF SANTE /MOTIF 201804820552 007 0077410640 "/>
        <s v="/DE CAF DE L HERAULT APL rappel 01/08/17 à 30/09/18"/>
        <s v="/DE CAF DE L HERAULT ARS rappel rentrée 2017"/>
        <s v="N°5920337"/>
        <s v="DU 280918 NETFLIX COM COURBEVOIE"/>
        <s v="DU 031018 ETS LACANS CAIS HOMPS 22"/>
        <s v="DU 031018 STATION ETS LAC HOMPS"/>
        <s v="DU 031018 SNCF INTERNET   PARIS CEDEX 0"/>
        <s v="DU 041018 ASF   TOULOUSE  RUEIL MALMAIS 8 ,50"/>
        <s v="DU 091018 ASF   CARCASSON RUEIL MALMAIS"/>
        <s v="DU 091018 ETS LACANS CAIS HOMPS"/>
        <s v="DU 111018 BUVETTE DE CABE BIZE MINERVOI"/>
        <s v="DU 111018 DISTRI STATION  OLONZAC"/>
        <s v="DU 111018 FLEUR A FLEUR   OLONZAC"/>
        <s v="DU 111018 AUTOSUR0232 OLONZAC"/>
        <s v="DU 121018 CASINO OLONZAC  OLONZAC"/>
        <s v="DU 131018 INTERMARCHE SAINT MARCEL"/>
        <s v="DU 161018 BIOMINERVOIS OLONZAC"/>
        <s v="DU 191018 CASINO OLONZAC  OLONZAC"/>
        <s v="DU 201018 STATION ETS LAC HOMPS"/>
        <s v="DU 231018 RR HORODATEURS  TOULOUSE"/>
        <s v="DU 231018 ASF   TOULOUSE  RUEIL MALMAIS"/>
        <s v="DU 231018 TOTAL TOULOUSE"/>
        <s v="DU 231018 BIOMINERVOIS OLONZAC"/>
        <s v="DU 271018 INTERMARCHE BANNALEC"/>
        <s v="DU 281018 NETFLIX COM COURBEVOIE"/>
        <s v="DU 281018 E.LECLERC LUCON"/>
        <s v="DU 281018 ASF RUEIL MALMAIS"/>
        <s v="BORDEREAU 01176366 salaire 05/2018" u="1"/>
        <s v="BORDEREAU 03375004 salaire 03/2018 chq n° 7.994.071" u="1"/>
        <s v="BORDEREAU 02872086 salaire 08/2018" u="1"/>
        <s v="BORDEREAU 01349986 salaire 06/2018" u="1"/>
        <s v="BORDEREAU 07090953 salaire 09/2018" u="1"/>
        <s v="BORDEREAU 02872086 /NOPT/NB CHQ TRAITE /" u="1"/>
        <s v="BORDEREAU 07090953 /NOPT/NB CHQ TRAITE /" u="1"/>
        <s v="BORDEREAU 01349987 salaire 07/2018" u="1"/>
        <s v="BORDEREAU 03375004 salaire 04/2018 chq n° 7.994.081" u="1"/>
        <s v="REMISE CHEQUES BORDEREAU 01349987 /NOPT/NB CHQ TRAITE /" u="1"/>
      </sharedItems>
    </cacheField>
    <cacheField name="Montant operation en euro" numFmtId="0">
      <sharedItems containsSemiMixedTypes="0" containsString="0" containsNumber="1" minValue="-909" maxValue="2000"/>
    </cacheField>
    <cacheField name="cumul" numFmtId="164">
      <sharedItems containsString="0" containsBlank="1" containsNumber="1" minValue="-313.41000000000003" maxValue="2702.5599999999981"/>
    </cacheField>
    <cacheField name="catégories" numFmtId="0">
      <sharedItems containsBlank="1" count="62">
        <m/>
        <s v="FRAIS BQ COTISATION ESPRIT LIBRE"/>
        <s v="POLE EMPLOI"/>
        <s v="FRAIS BQ TENUE DE COMPTE"/>
        <s v="ORANGE"/>
        <s v="MAAF SANTÉ"/>
        <s v="ECHEANCE PRÊT"/>
        <s v="CARDIF ASSURANCE"/>
        <s v="GLASER DAPHNÉ"/>
        <s v="RETRAIT DAB"/>
        <s v="CHEQUE"/>
        <s v="FRAIS BQ COMMISSION INTERVENTION"/>
        <s v="PORTAL JEROME"/>
        <s v="SUPERMARCHÉ"/>
        <s v="CARTE GRISE"/>
        <s v="BRICOLAGE"/>
        <s v="RESTAURANT"/>
        <s v="LE CHAIX HOMPS"/>
        <s v="BIOMINERVOIS"/>
        <s v="PHARMACIE"/>
        <s v="PEPINIERE D ARCADIE"/>
        <s v="CARBURANT"/>
        <s v="LA POSTE"/>
        <s v="NETFLIX"/>
        <s v="ASF"/>
        <s v="SALAIRE"/>
        <s v="PARTAL NICOLAS"/>
        <s v="MAAF"/>
        <s v="EDF"/>
        <s v="CPAM"/>
        <s v="EAU &amp; ASSAINISSEMENT"/>
        <s v="ORDURES MENAGERES"/>
        <s v="TAXE HABITATION 2017"/>
        <s v="DIVERS"/>
        <s v="GLASER ANNA"/>
        <s v="PORTAL JEROME +"/>
        <s v="SNCF"/>
        <s v="GLASER URS"/>
        <s v="PARKING"/>
        <s v="CALEDONIA"/>
        <s v="DARTY"/>
        <s v="HEMA"/>
        <s v="JENNYFER"/>
        <s v="TISSEO"/>
        <s v="MOREL FRANCK"/>
        <s v="CYRILLUS"/>
        <s v="NICE THINGS"/>
        <s v="PRINCESS TAMTAM"/>
        <s v="SNC DES CARMES"/>
        <s v="ETS LACANS"/>
        <s v="LAURAGAIS AVIGNONET"/>
        <s v="ARTERRIS"/>
        <s v="CAF ARS"/>
        <s v="GLASER DAPHNÉ Alimentation"/>
        <s v="VIRT DE FORTUNÉO"/>
        <s v="CPTE A CPTE"/>
        <s v="ANIMAUX"/>
        <s v="SCOLARITÉ "/>
        <s v="Taxes Foncières 2018"/>
        <s v="CAF APL"/>
        <s v="MEDECIN ELIOT"/>
        <s v="AUTOMOBILE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hibault THOMAS" refreshedDate="43420.418676504632" createdVersion="3" refreshedVersion="3" minRefreshableVersion="3" recordCount="43">
  <cacheSource type="worksheet">
    <worksheetSource ref="A5:G48" sheet="201809"/>
  </cacheSource>
  <cacheFields count="7">
    <cacheField name="Date operation" numFmtId="14">
      <sharedItems containsSemiMixedTypes="0" containsNonDate="0" containsDate="1" containsString="0" minDate="2018-09-03T00:00:00" maxDate="2018-09-29T00:00:00"/>
    </cacheField>
    <cacheField name="Libelle court" numFmtId="0">
      <sharedItems/>
    </cacheField>
    <cacheField name="Type operation" numFmtId="0">
      <sharedItems/>
    </cacheField>
    <cacheField name="Libelle operation" numFmtId="0">
      <sharedItems/>
    </cacheField>
    <cacheField name="Montant operation en euro" numFmtId="0">
      <sharedItems containsSemiMixedTypes="0" containsString="0" containsNumber="1" minValue="-499.4" maxValue="1011.98" count="41">
        <n v="-18.600000000000001"/>
        <n v="-4.5"/>
        <n v="-15.1"/>
        <n v="-11.45"/>
        <n v="-32.92"/>
        <n v="-13.01"/>
        <n v="-3.78"/>
        <n v="41.53"/>
        <n v="17.5"/>
        <n v="-499.4"/>
        <n v="-18"/>
        <n v="-352.37"/>
        <n v="-221.62"/>
        <n v="-27.72"/>
        <n v="-11.47"/>
        <n v="-1.25"/>
        <n v="-19"/>
        <n v="-63.39"/>
        <n v="7.5"/>
        <n v="17.809999999999999"/>
        <n v="-67.53"/>
        <n v="-13.8"/>
        <n v="-20.5"/>
        <n v="-17.23"/>
        <n v="-31.7"/>
        <n v="-4.95"/>
        <n v="160"/>
        <n v="-26"/>
        <n v="-40"/>
        <n v="-100"/>
        <n v="1011.98"/>
        <n v="-34.630000000000003"/>
        <n v="-11.85"/>
        <n v="-33.99"/>
        <n v="-151.66999999999999"/>
        <n v="-31.37"/>
        <n v="499.4"/>
        <n v="-59.34"/>
        <n v="-21.7"/>
        <n v="-25"/>
        <n v="-77.900000000000006"/>
      </sharedItems>
    </cacheField>
    <cacheField name="cumul" numFmtId="164">
      <sharedItems/>
    </cacheField>
    <cacheField name="catégories" numFmtId="0">
      <sharedItems containsBlank="1" count="23">
        <s v="ANIMAUX"/>
        <s v="ASF"/>
        <s v="BIOMINERVOIS"/>
        <s v="CARDIF ASSURANCE"/>
        <s v="CPAM"/>
        <s v="CPTE A CPTE"/>
        <s v="DIVERS"/>
        <s v="ECHEANCE PRÊT"/>
        <s v="EDF"/>
        <s v="ETS LACANS"/>
        <s v="FRAIS BQ COTISATION ESPRIT LIBRE"/>
        <s v="FRAIS BQ TENUE DE COMPTE"/>
        <s v="MAAF"/>
        <s v="MAAF SANTÉ"/>
        <s v="ORANGE"/>
        <s v="PHARMACIE"/>
        <s v="PORTAL JEROME"/>
        <s v="RESTAURANT"/>
        <s v="RETRAIT DAB"/>
        <s v="SALAIRE"/>
        <s v="SUPERMARCHÉ"/>
        <s v="VIRT DE FORTUNÉO"/>
        <m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hibault THOMAS" refreshedDate="43420.433249884256" createdVersion="3" refreshedVersion="3" minRefreshableVersion="3" recordCount="33">
  <cacheSource type="worksheet">
    <worksheetSource ref="A5:G38" sheet="201804"/>
  </cacheSource>
  <cacheFields count="7">
    <cacheField name="Date operation" numFmtId="14">
      <sharedItems containsSemiMixedTypes="0" containsNonDate="0" containsDate="1" containsString="0" minDate="2018-04-04T00:00:00" maxDate="2018-05-01T00:00:00"/>
    </cacheField>
    <cacheField name="Libelle court" numFmtId="0">
      <sharedItems/>
    </cacheField>
    <cacheField name="Type operation" numFmtId="0">
      <sharedItems/>
    </cacheField>
    <cacheField name="Libelle operation" numFmtId="0">
      <sharedItems/>
    </cacheField>
    <cacheField name="Montant operation en euro" numFmtId="164">
      <sharedItems containsSemiMixedTypes="0" containsString="0" containsNumber="1" minValue="-352.37" maxValue="2000" count="33">
        <n v="-11.47"/>
        <n v="794.89"/>
        <n v="-1.25"/>
        <n v="-77.069999999999993"/>
        <n v="-50.15"/>
        <n v="-352.37"/>
        <n v="-4.97"/>
        <n v="2000"/>
        <n v="-20"/>
        <n v="-20.66"/>
        <n v="-8"/>
        <n v="160"/>
        <n v="-94.07"/>
        <n v="-72.760000000000005"/>
        <n v="-51.67"/>
        <n v="-51.55"/>
        <n v="-40.270000000000003"/>
        <n v="-35.700000000000003"/>
        <n v="-32.64"/>
        <n v="-32.229999999999997"/>
        <n v="-31.16"/>
        <n v="-28.78"/>
        <n v="-28.15"/>
        <n v="-25.5"/>
        <n v="-18.100000000000001"/>
        <n v="-17.899999999999999"/>
        <n v="-17.75"/>
        <n v="-16"/>
        <n v="-15.6"/>
        <n v="-13.15"/>
        <n v="-7.99"/>
        <n v="-5.4"/>
        <n v="-0.8"/>
      </sharedItems>
    </cacheField>
    <cacheField name="cumul" numFmtId="164">
      <sharedItems containsString="0" containsBlank="1" containsNumber="1" minValue="-15.8" maxValue="2095.54"/>
    </cacheField>
    <cacheField name="catégories" numFmtId="0">
      <sharedItems count="24">
        <s v="FRAIS BQ COTISATION ESPRIT LIBRE"/>
        <s v="POLE EMPLOI"/>
        <s v="FRAIS BQ TENUE DE COMPTE"/>
        <s v="ORANGE"/>
        <s v="MAAF SANTÉ"/>
        <s v="ECHEANCE PRÊT"/>
        <s v="CARDIF ASSURANCE"/>
        <s v="GLASER DAPHNÉ"/>
        <s v="RETRAIT DAB"/>
        <s v="CHEQUE"/>
        <s v="FRAIS BQ COMMISSION INTERVENTION"/>
        <s v="PORTAL JEROME"/>
        <s v="SUPERMARCHÉ"/>
        <s v="CARTE GRISE"/>
        <s v="BRICOLAGE"/>
        <s v="RESTAURANT"/>
        <s v="LE CHAIX HOMPS"/>
        <s v="BIOMINERVOIS"/>
        <s v="PHARMACIE"/>
        <s v="PEPINIERE D ARCADIE"/>
        <s v="CARBURANT"/>
        <s v="LA POSTE"/>
        <s v="NETFLIX"/>
        <s v="ASF"/>
      </sharedItems>
    </cacheField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Thibault THOMAS" refreshedDate="43420.615151157406" createdVersion="3" refreshedVersion="3" minRefreshableVersion="3" recordCount="38">
  <cacheSource type="worksheet">
    <worksheetSource ref="A5:G43" sheet="201806"/>
  </cacheSource>
  <cacheFields count="7">
    <cacheField name="Date operation" numFmtId="14">
      <sharedItems containsSemiMixedTypes="0" containsNonDate="0" containsDate="1" containsString="0" minDate="2018-06-04T00:00:00" maxDate="2018-06-30T00:00:00"/>
    </cacheField>
    <cacheField name="Libelle court" numFmtId="0">
      <sharedItems/>
    </cacheField>
    <cacheField name="Type operation" numFmtId="0">
      <sharedItems/>
    </cacheField>
    <cacheField name="Libelle operation" numFmtId="0">
      <sharedItems/>
    </cacheField>
    <cacheField name="Montant operation en euro" numFmtId="164">
      <sharedItems containsSemiMixedTypes="0" containsString="0" containsNumber="1" minValue="-352.37" maxValue="651.92999999999995" count="37">
        <n v="-11.47"/>
        <n v="-1.25"/>
        <n v="651.92999999999995"/>
        <n v="-4.97"/>
        <n v="-30"/>
        <n v="-77.78"/>
        <n v="-50.15"/>
        <n v="-352.37"/>
        <n v="-20"/>
        <n v="200"/>
        <n v="-40"/>
        <n v="96.33"/>
        <n v="26.76"/>
        <n v="160"/>
        <n v="600"/>
        <n v="-40.17"/>
        <n v="-20.5"/>
        <n v="-67.680000000000007"/>
        <n v="-43.65"/>
        <n v="-144"/>
        <n v="-20.89"/>
        <n v="-11.69"/>
        <n v="-15.9"/>
        <n v="-28.86"/>
        <n v="-55.14"/>
        <n v="-21.46"/>
        <n v="-41.44"/>
        <n v="-58.66"/>
        <n v="-14.1"/>
        <n v="-30.8"/>
        <n v="-13.6"/>
        <n v="-17.84"/>
        <n v="-28.8"/>
        <n v="-10.48"/>
        <n v="-39.19"/>
        <n v="-7.99"/>
        <n v="-19.760000000000002"/>
      </sharedItems>
    </cacheField>
    <cacheField name="cumul" numFmtId="164">
      <sharedItems containsSemiMixedTypes="0" containsString="0" containsNumber="1" minValue="-12.72" maxValue="1117.03"/>
    </cacheField>
    <cacheField name="catégories" numFmtId="0">
      <sharedItems count="20">
        <s v="FRAIS BQ COTISATION ESPRIT LIBRE"/>
        <s v="FRAIS BQ TENUE DE COMPTE"/>
        <s v="SALAIRE"/>
        <s v="CARDIF ASSURANCE"/>
        <s v="RETRAIT DAB"/>
        <s v="ORANGE"/>
        <s v="MAAF SANTÉ"/>
        <s v="ECHEANCE PRÊT"/>
        <s v="GLASER ANNA"/>
        <s v="PORTAL JEROME"/>
        <s v="PORTAL JEROME +"/>
        <s v="SUPERMARCHÉ"/>
        <s v="PHARMACIE"/>
        <s v="SNCF"/>
        <s v="BIOMINERVOIS"/>
        <s v="RESTAURANT"/>
        <s v="BRICOLAGE"/>
        <s v="DIVERS"/>
        <s v="CARBURANT"/>
        <s v="NETFLIX"/>
      </sharedItems>
    </cacheField>
  </cacheFields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Thibault THOMAS" refreshedDate="43420.624058564812" createdVersion="3" refreshedVersion="3" minRefreshableVersion="3" recordCount="58">
  <cacheSource type="worksheet">
    <worksheetSource ref="A5:G63" sheet="201807"/>
  </cacheSource>
  <cacheFields count="7">
    <cacheField name="Date operation" numFmtId="14">
      <sharedItems containsSemiMixedTypes="0" containsNonDate="0" containsDate="1" containsString="0" minDate="2018-07-02T00:00:00" maxDate="2018-08-01T00:00:00"/>
    </cacheField>
    <cacheField name="Libelle court" numFmtId="0">
      <sharedItems/>
    </cacheField>
    <cacheField name="Type operation" numFmtId="0">
      <sharedItems/>
    </cacheField>
    <cacheField name="Libelle operation" numFmtId="0">
      <sharedItems/>
    </cacheField>
    <cacheField name="Montant operation en euro" numFmtId="164">
      <sharedItems containsSemiMixedTypes="0" containsString="0" containsNumber="1" minValue="-396.59" maxValue="1066.67" count="52">
        <n v="-322.74"/>
        <n v="-11.47"/>
        <n v="-1.25"/>
        <n v="200"/>
        <n v="-3.78"/>
        <n v="-396.59"/>
        <n v="-91.26"/>
        <n v="-71.209999999999994"/>
        <n v="120"/>
        <n v="110"/>
        <n v="-20"/>
        <n v="-352.37"/>
        <n v="-80"/>
        <n v="17.5"/>
        <n v="1066.67"/>
        <n v="-60"/>
        <n v="-30"/>
        <n v="-71.680000000000007"/>
        <n v="160"/>
        <n v="-36.869999999999997"/>
        <n v="-92.61"/>
        <n v="-9.3800000000000008"/>
        <n v="-8.5"/>
        <n v="-10.85"/>
        <n v="-21.49"/>
        <n v="-16.12"/>
        <n v="-17.88"/>
        <n v="-25.29"/>
        <n v="-14.15"/>
        <n v="-42.9"/>
        <n v="-4"/>
        <n v="-329"/>
        <n v="-23.5"/>
        <n v="-10.58"/>
        <n v="-19.899999999999999"/>
        <n v="-22.8"/>
        <n v="-13.7"/>
        <n v="-15"/>
        <n v="-40.39"/>
        <n v="-18.690000000000001"/>
        <n v="-17.64"/>
        <n v="-40.01"/>
        <n v="-19.989999999999998"/>
        <n v="-34.75"/>
        <n v="-41"/>
        <n v="-15.8"/>
        <n v="-10.42"/>
        <n v="-23.95"/>
        <n v="-38.22"/>
        <n v="-56.47"/>
        <n v="-7.99"/>
        <n v="-16.7"/>
      </sharedItems>
    </cacheField>
    <cacheField name="cumul" numFmtId="164">
      <sharedItems containsSemiMixedTypes="0" containsString="0" containsNumber="1" minValue="-920.67000000000007" maxValue="471.82"/>
    </cacheField>
    <cacheField name="catégories" numFmtId="0">
      <sharedItems count="39">
        <s v="EDF"/>
        <s v="FRAIS BQ COTISATION ESPRIT LIBRE"/>
        <s v="FRAIS BQ TENUE DE COMPTE"/>
        <s v="PARTAL Nicolas"/>
        <s v="CARDIF ASSURANCE"/>
        <s v="MAAF"/>
        <s v="ORANGE"/>
        <s v="MAAF SANTÉ"/>
        <s v="GLASER URS"/>
        <s v="RETRAIT DAB"/>
        <s v="ECHEANCE PRÊT"/>
        <s v="GLASER ANNA"/>
        <s v="CPAM"/>
        <s v="SALAIRE"/>
        <s v="EAU &amp; ASSAINISSEMENT"/>
        <s v="GLASER DAPHNÉ"/>
        <s v="PORTAL JEROME"/>
        <s v="CARBURANT"/>
        <s v="SUPERMARCHÉ"/>
        <s v="BIOMINERVOIS"/>
        <s v="ASF"/>
        <s v="PHARMACIE"/>
        <s v="PARKING"/>
        <s v="CALEDONIA"/>
        <s v="DARTY"/>
        <s v="HEMA"/>
        <s v="JENNYFER"/>
        <s v="SNCF"/>
        <s v="TISSEO"/>
        <s v="MOREL FRANCK"/>
        <s v="CYRILLUS"/>
        <s v="NICE THINGS"/>
        <s v="PRINCESS TAMTAM"/>
        <s v="SNC DES CARMES"/>
        <s v="ETS LACANS"/>
        <s v="LAURAGAIS AVIGNONET"/>
        <s v="ARTERRIS"/>
        <s v="NETFLIX"/>
        <s v="RESTAURANT"/>
      </sharedItems>
    </cacheField>
  </cacheFields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Thibault THOMAS" refreshedDate="43420.631541087962" createdVersion="3" refreshedVersion="3" minRefreshableVersion="3" recordCount="25">
  <cacheSource type="worksheet">
    <worksheetSource ref="A5:G30" sheet="201808"/>
  </cacheSource>
  <cacheFields count="7">
    <cacheField name="Date operation" numFmtId="14">
      <sharedItems containsSemiMixedTypes="0" containsNonDate="0" containsDate="1" containsString="0" minDate="2018-08-02T00:00:00" maxDate="2018-09-01T00:00:00"/>
    </cacheField>
    <cacheField name="Libelle court" numFmtId="0">
      <sharedItems/>
    </cacheField>
    <cacheField name="Type operation" numFmtId="0">
      <sharedItems/>
    </cacheField>
    <cacheField name="Libelle operation" numFmtId="0">
      <sharedItems/>
    </cacheField>
    <cacheField name="Montant operation en euro" numFmtId="164">
      <sharedItems containsSemiMixedTypes="0" containsString="0" containsNumber="1" minValue="-352.37" maxValue="795.45" count="25">
        <n v="-11.47"/>
        <n v="-1.25"/>
        <n v="-3.78"/>
        <n v="795.45"/>
        <n v="-93.41"/>
        <n v="-63.39"/>
        <n v="-352.37"/>
        <n v="388.02"/>
        <n v="350"/>
        <n v="172"/>
        <n v="160"/>
        <n v="-30.96"/>
        <n v="-41.5"/>
        <n v="-32.479999999999997"/>
        <n v="-26.73"/>
        <n v="-194.87"/>
        <n v="-120.25"/>
        <n v="-20.5"/>
        <n v="-33.17"/>
        <n v="-117.98"/>
        <n v="-66.89"/>
        <n v="-54.44"/>
        <n v="-34.96"/>
        <n v="-18.41"/>
        <n v="-7.99"/>
      </sharedItems>
    </cacheField>
    <cacheField name="cumul" numFmtId="164">
      <sharedItems containsSemiMixedTypes="0" containsString="0" containsNumber="1" minValue="-16.5" maxValue="1339.8000000000002"/>
    </cacheField>
    <cacheField name="catégories" numFmtId="0">
      <sharedItems count="15">
        <s v="FRAIS BQ COTISATION ESPRIT LIBRE"/>
        <s v="FRAIS BQ TENUE DE COMPTE"/>
        <s v="CARDIF ASSURANCE"/>
        <s v="SALAIRE"/>
        <s v="ORANGE"/>
        <s v="MAAF SANTÉ"/>
        <s v="ECHEANCE PRÊT"/>
        <s v="CAF ARS"/>
        <s v="GLASER DAPHNÉ Alimentation"/>
        <s v="PORTAL JEROME"/>
        <s v="SUPERMARCHÉ"/>
        <s v="CARBURANT"/>
        <s v="ARTERRIS"/>
        <s v="PHARMACIE"/>
        <s v="NETFLIX"/>
      </sharedItems>
    </cacheField>
  </cacheFields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edBy="Thibault THOMAS" refreshedDate="43420.641768518515" createdVersion="3" refreshedVersion="3" minRefreshableVersion="3" recordCount="43">
  <cacheSource type="worksheet">
    <worksheetSource ref="A5:G48" sheet="201810"/>
  </cacheSource>
  <cacheFields count="7">
    <cacheField name="Date operation" numFmtId="14">
      <sharedItems containsSemiMixedTypes="0" containsNonDate="0" containsDate="1" containsString="0" minDate="2018-09-20T00:00:00" maxDate="2018-11-01T00:00:00"/>
    </cacheField>
    <cacheField name="Libelle court" numFmtId="0">
      <sharedItems/>
    </cacheField>
    <cacheField name="Type operation" numFmtId="0">
      <sharedItems/>
    </cacheField>
    <cacheField name="Libelle operation" numFmtId="0">
      <sharedItems/>
    </cacheField>
    <cacheField name="Montant operation en euro" numFmtId="164">
      <sharedItems containsSemiMixedTypes="0" containsString="0" containsNumber="1" minValue="-702" maxValue="913.86" count="39">
        <n v="-11.47"/>
        <n v="-5"/>
        <n v="-3.78"/>
        <n v="-62.99"/>
        <n v="-63.39"/>
        <n v="400"/>
        <n v="-352.37"/>
        <n v="-50"/>
        <n v="913.86"/>
        <n v="17"/>
        <n v="-702"/>
        <n v="160"/>
        <n v="7.5"/>
        <n v="374"/>
        <n v="364.09"/>
        <n v="-25"/>
        <n v="-7.99"/>
        <n v="-22.97"/>
        <n v="-30.37"/>
        <n v="-108"/>
        <n v="-8.5"/>
        <n v="-35.31"/>
        <n v="-14.5"/>
        <n v="-23.99"/>
        <n v="-39.6"/>
        <n v="-70"/>
        <n v="-65.13"/>
        <n v="-39.729999999999997"/>
        <n v="-28.81"/>
        <n v="-56.61"/>
        <n v="-33.24"/>
        <n v="-1"/>
        <n v="-30.79"/>
        <n v="-41.7"/>
        <n v="-19.3"/>
        <n v="-38.78"/>
        <n v="-31.76"/>
        <n v="-34.700000000000003"/>
        <n v="-77.900000000000006"/>
      </sharedItems>
    </cacheField>
    <cacheField name="cumul" numFmtId="164">
      <sharedItems containsSemiMixedTypes="0" containsString="0" containsNumber="1" minValue="-149" maxValue="985.45"/>
    </cacheField>
    <cacheField name="catégories" numFmtId="0">
      <sharedItems containsBlank="1" count="26">
        <s v="FRAIS BQ COTISATION ESPRIT LIBRE"/>
        <s v="SCOLARITÉ "/>
        <s v="CARDIF ASSURANCE"/>
        <s v="ORANGE"/>
        <s v="MAAF SANTÉ"/>
        <s v="PORTAL JEROME +"/>
        <s v="ECHEANCE PRÊT"/>
        <s v="RETRAIT DAB"/>
        <s v="SALAIRE"/>
        <s v="CPAM"/>
        <s v="Taxes Foncières 2018"/>
        <s v="PORTAL JEROME"/>
        <s v="CAF APL"/>
        <s v="CAF ARS"/>
        <s v="MEDECIN ELIOT"/>
        <s v="NETFLIX"/>
        <s v="ETS LACANS"/>
        <s v="CARBURANT"/>
        <s v="SNCF"/>
        <s v="ASF"/>
        <s v="RESTAURANT"/>
        <s v="DIVERS"/>
        <s v="AUTOMOBILE"/>
        <s v="SUPERMARCHÉ"/>
        <s v="BIOMINERVOIS"/>
        <m/>
      </sharedItems>
    </cacheField>
  </cacheFields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r:id="rId1" refreshedBy="Thibault THOMAS" refreshedDate="43420.66580347222" createdVersion="3" refreshedVersion="3" minRefreshableVersion="3" recordCount="43">
  <cacheSource type="worksheet">
    <worksheetSource ref="A5:G48" sheet="201805"/>
  </cacheSource>
  <cacheFields count="7">
    <cacheField name="Date operation" numFmtId="14">
      <sharedItems containsNonDate="0" containsDate="1" containsString="0" containsBlank="1" minDate="2018-05-02T00:00:00" maxDate="2018-06-01T00:00:00"/>
    </cacheField>
    <cacheField name="Libelle court" numFmtId="0">
      <sharedItems containsBlank="1"/>
    </cacheField>
    <cacheField name="Type operation" numFmtId="0">
      <sharedItems containsBlank="1"/>
    </cacheField>
    <cacheField name="Libelle operation" numFmtId="0">
      <sharedItems containsBlank="1"/>
    </cacheField>
    <cacheField name="Montant operation en euro" numFmtId="164">
      <sharedItems containsString="0" containsBlank="1" containsNumber="1" minValue="-909" maxValue="1000" count="38">
        <n v="-30"/>
        <n v="-11.47"/>
        <n v="-1.25"/>
        <n v="-4.97"/>
        <n v="191.51"/>
        <n v="692.56"/>
        <n v="45"/>
        <n v="-15.4"/>
        <n v="-20"/>
        <n v="-125.11"/>
        <n v="-83.5"/>
        <n v="-50.15"/>
        <n v="-352.37"/>
        <n v="-50"/>
        <n v="14"/>
        <n v="-130.13"/>
        <n v="-65.34"/>
        <n v="-77.900000000000006"/>
        <n v="-909"/>
        <n v="-65"/>
        <n v="1000"/>
        <n v="160"/>
        <n v="-43.73"/>
        <n v="-63.23"/>
        <n v="-8.5"/>
        <n v="-40.200000000000003"/>
        <n v="-73.95"/>
        <n v="-61.55"/>
        <n v="-0.4"/>
        <n v="-20.8"/>
        <n v="-36.11"/>
        <n v="-38.770000000000003"/>
        <n v="-21.42"/>
        <n v="-18.11"/>
        <n v="-86.79"/>
        <n v="-35"/>
        <n v="-7.99"/>
        <m/>
      </sharedItems>
    </cacheField>
    <cacheField name="cumul" numFmtId="164">
      <sharedItems containsString="0" containsBlank="1" containsNumber="1" minValue="-1048.52" maxValue="881.37999999999988"/>
    </cacheField>
    <cacheField name="catégories" numFmtId="0">
      <sharedItems containsBlank="1" count="26">
        <s v="CHEQUE"/>
        <s v="FRAIS BQ COTISATION ESPRIT LIBRE"/>
        <s v="FRAIS BQ TENUE DE COMPTE"/>
        <s v="CARDIF ASSURANCE"/>
        <s v="SALAIRE"/>
        <s v="PARTAL NICOLAS"/>
        <s v="MAAF"/>
        <s v="RETRAIT DAB"/>
        <s v="EDF"/>
        <s v="ORANGE"/>
        <s v="MAAF SANTÉ"/>
        <s v="ECHEANCE PRÊT"/>
        <s v="CPAM"/>
        <s v="EAU &amp; ASSAINISSEMENT"/>
        <s v="ORDURES MENAGERES"/>
        <s v="TAXE HABITATION 2017"/>
        <s v="GLASER DAPHNÉ"/>
        <s v="PORTAL JEROME"/>
        <s v="SUPERMARCHÉ"/>
        <s v="ASF"/>
        <s v="CARBURANT"/>
        <s v="DIVERS"/>
        <s v="RESTAURANT"/>
        <s v="PHARMACIE"/>
        <s v="NETFLIX"/>
        <m/>
      </sharedItems>
    </cacheField>
  </cacheFields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r:id="rId1" refreshedBy="Thibault THOMAS" refreshedDate="43420.670440740738" createdVersion="3" refreshedVersion="3" minRefreshableVersion="3" recordCount="148">
  <cacheSource type="worksheet">
    <worksheetSource ref="A6:C154" sheet="Budget"/>
  </cacheSource>
  <cacheFields count="4">
    <cacheField name="Mois" numFmtId="1">
      <sharedItems containsSemiMixedTypes="0" containsString="0" containsNumber="1" containsInteger="1" minValue="5" maxValue="10"/>
    </cacheField>
    <cacheField name="Catégorie" numFmtId="0">
      <sharedItems count="56">
        <s v="(vide)"/>
        <s v="ANIMAUX"/>
        <s v="ARTERRIS"/>
        <s v="ASF"/>
        <s v="AUTOMOBILE"/>
        <s v="BIOMINERVOIS"/>
        <s v="BRICOLAGE"/>
        <s v="CAF APL"/>
        <s v="CAF ARS"/>
        <s v="CALEDONIA"/>
        <s v="CARBURANT"/>
        <s v="CARDIF ASSURANCE"/>
        <s v="CHEQUE"/>
        <s v="CPAM"/>
        <s v="CPTE A CPTE"/>
        <s v="CYRILLUS"/>
        <s v="DARTY"/>
        <s v="DIVERS"/>
        <s v="EAU &amp; ASSAINISSEMENT"/>
        <s v="ECHEANCE PRÊT"/>
        <s v="EDF"/>
        <s v="ETS LACANS"/>
        <s v="FRAIS BQ COTISATION ESPRIT LIBRE"/>
        <s v="FRAIS BQ TENUE DE COMPTE"/>
        <s v="GLASER ANNA"/>
        <s v="GLASER DAPHNÉ"/>
        <s v="GLASER DAPHNÉ Alimentation"/>
        <s v="GLASER URS"/>
        <s v="HEMA"/>
        <s v="JENNYFER"/>
        <s v="LAURAGAIS AVIGNONET"/>
        <s v="MAAF"/>
        <s v="MAAF SANTÉ"/>
        <s v="MEDECIN ELIOT"/>
        <s v="MOREL FRANCK"/>
        <s v="NETFLIX"/>
        <s v="NICE THINGS"/>
        <s v="ORANGE"/>
        <s v="ORDURES MENAGERES"/>
        <s v="PARKING"/>
        <s v="PARTAL NICOLAS"/>
        <s v="PHARMACIE"/>
        <s v="PORTAL JEROME"/>
        <s v="PORTAL JEROME +"/>
        <s v="PRINCESS TAMTAM"/>
        <s v="RESTAURANT"/>
        <s v="RETRAIT DAB"/>
        <s v="SALAIRE"/>
        <s v="SCOLARITÉ "/>
        <s v="SNC DES CARMES"/>
        <s v="SNCF"/>
        <s v="SUPERMARCHÉ"/>
        <s v="TAXE HABITATION 2017"/>
        <s v="Taxes Foncières 2018"/>
        <s v="TISSEO"/>
        <s v="VIRT DE FORTUNÉO"/>
      </sharedItems>
    </cacheField>
    <cacheField name="débit" numFmtId="0">
      <sharedItems containsString="0" containsBlank="1" containsNumber="1" minValue="-909" maxValue="-1.25"/>
    </cacheField>
    <cacheField name="crédit" numFmtId="0">
      <sharedItems containsString="0" containsBlank="1" containsNumber="1" minValue="14" maxValue="1066.6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7">
  <r>
    <x v="0"/>
    <m/>
    <m/>
    <x v="0"/>
    <n v="-313.41000000000003"/>
    <n v="-313.41000000000003"/>
    <x v="0"/>
  </r>
  <r>
    <x v="1"/>
    <s v="COMMIS."/>
    <s v="COMMISSIONS"/>
    <x v="1"/>
    <n v="-11.47"/>
    <m/>
    <x v="1"/>
  </r>
  <r>
    <x v="1"/>
    <s v="SCT"/>
    <s v="VIR SEPA RECU"/>
    <x v="2"/>
    <n v="794.89"/>
    <m/>
    <x v="2"/>
  </r>
  <r>
    <x v="1"/>
    <s v="FRAIS"/>
    <s v="FRAIS"/>
    <x v="3"/>
    <n v="-1.25"/>
    <m/>
    <x v="3"/>
  </r>
  <r>
    <x v="2"/>
    <s v="SDD"/>
    <s v="PRLV SEPA"/>
    <x v="4"/>
    <n v="-77.069999999999993"/>
    <m/>
    <x v="4"/>
  </r>
  <r>
    <x v="3"/>
    <s v="SDD"/>
    <s v="PRLV SEPA"/>
    <x v="5"/>
    <n v="-50.15"/>
    <m/>
    <x v="5"/>
  </r>
  <r>
    <x v="3"/>
    <s v="ECH.PR"/>
    <s v="ECHEANCE PRET"/>
    <x v="6"/>
    <n v="-352.37"/>
    <m/>
    <x v="6"/>
  </r>
  <r>
    <x v="4"/>
    <s v="SDD"/>
    <s v="PRLV SEPA"/>
    <x v="7"/>
    <n v="-4.97"/>
    <n v="-15.8"/>
    <x v="7"/>
  </r>
  <r>
    <x v="5"/>
    <s v="SCT"/>
    <s v="VIR SEPA RECU"/>
    <x v="8"/>
    <n v="2000"/>
    <n v="1984.2"/>
    <x v="8"/>
  </r>
  <r>
    <x v="6"/>
    <s v="RET DAB"/>
    <s v="RETRAIT DAB"/>
    <x v="9"/>
    <n v="-20"/>
    <n v="1964.2"/>
    <x v="9"/>
  </r>
  <r>
    <x v="7"/>
    <s v="CHQ NO"/>
    <s v="CHEQUE"/>
    <x v="10"/>
    <n v="-20.66"/>
    <n v="1943.54"/>
    <x v="10"/>
  </r>
  <r>
    <x v="8"/>
    <s v="COMMIS."/>
    <s v="COMMISSIONS"/>
    <x v="11"/>
    <n v="-8"/>
    <n v="1935.54"/>
    <x v="11"/>
  </r>
  <r>
    <x v="8"/>
    <s v="SCT"/>
    <s v="VIR SEPA RECU"/>
    <x v="12"/>
    <n v="160"/>
    <n v="2095.54"/>
    <x v="12"/>
  </r>
  <r>
    <x v="8"/>
    <s v="FAC.CB"/>
    <s v="FACTURE CARTE"/>
    <x v="13"/>
    <n v="-94.07"/>
    <n v="2001.47"/>
    <x v="13"/>
  </r>
  <r>
    <x v="8"/>
    <s v="FAC.CB"/>
    <s v="FACTURE CARTE"/>
    <x v="14"/>
    <n v="-72.760000000000005"/>
    <n v="1928.71"/>
    <x v="14"/>
  </r>
  <r>
    <x v="8"/>
    <s v="FAC.CB"/>
    <s v="FACTURE CARTE"/>
    <x v="15"/>
    <n v="-51.67"/>
    <n v="1877.04"/>
    <x v="13"/>
  </r>
  <r>
    <x v="8"/>
    <s v="FAC.CB"/>
    <s v="FACTURE CARTE"/>
    <x v="16"/>
    <n v="-51.55"/>
    <n v="1825.49"/>
    <x v="15"/>
  </r>
  <r>
    <x v="8"/>
    <s v="FAC.CB"/>
    <s v="FACTURE CARTE"/>
    <x v="17"/>
    <n v="-40.270000000000003"/>
    <n v="1785.22"/>
    <x v="13"/>
  </r>
  <r>
    <x v="8"/>
    <s v="FAC.CB"/>
    <s v="FACTURE CARTE"/>
    <x v="18"/>
    <n v="-35.700000000000003"/>
    <n v="1749.52"/>
    <x v="16"/>
  </r>
  <r>
    <x v="8"/>
    <s v="FAC.CB"/>
    <s v="FACTURE CARTE"/>
    <x v="19"/>
    <n v="-32.64"/>
    <n v="1716.8799999999999"/>
    <x v="17"/>
  </r>
  <r>
    <x v="8"/>
    <s v="FAC.CB"/>
    <s v="FACTURE CARTE"/>
    <x v="20"/>
    <n v="-32.229999999999997"/>
    <n v="1684.6499999999999"/>
    <x v="13"/>
  </r>
  <r>
    <x v="8"/>
    <s v="FAC.CB"/>
    <s v="FACTURE CARTE"/>
    <x v="21"/>
    <n v="-31.16"/>
    <n v="1653.4899999999998"/>
    <x v="18"/>
  </r>
  <r>
    <x v="8"/>
    <s v="FAC.CB"/>
    <s v="FACTURE CARTE"/>
    <x v="22"/>
    <n v="-28.78"/>
    <n v="1624.7099999999998"/>
    <x v="13"/>
  </r>
  <r>
    <x v="8"/>
    <s v="FAC.CB"/>
    <s v="FACTURE CARTE"/>
    <x v="23"/>
    <n v="-28.15"/>
    <n v="1596.5599999999997"/>
    <x v="13"/>
  </r>
  <r>
    <x v="8"/>
    <s v="FAC.CB"/>
    <s v="FACTURE CARTE"/>
    <x v="24"/>
    <n v="-25.5"/>
    <n v="1571.0599999999997"/>
    <x v="13"/>
  </r>
  <r>
    <x v="8"/>
    <s v="FAC.CB"/>
    <s v="FACTURE CARTE"/>
    <x v="25"/>
    <n v="-18.100000000000001"/>
    <n v="1552.9599999999998"/>
    <x v="19"/>
  </r>
  <r>
    <x v="8"/>
    <s v="FAC.CB"/>
    <s v="FACTURE CARTE"/>
    <x v="26"/>
    <n v="-17.899999999999999"/>
    <n v="1535.0599999999997"/>
    <x v="19"/>
  </r>
  <r>
    <x v="8"/>
    <s v="FAC.CB"/>
    <s v="FACTURE CARTE"/>
    <x v="27"/>
    <n v="-17.75"/>
    <n v="1517.3099999999997"/>
    <x v="18"/>
  </r>
  <r>
    <x v="8"/>
    <s v="FAC.CB"/>
    <s v="FACTURE CARTE"/>
    <x v="28"/>
    <n v="-16"/>
    <n v="1501.3099999999997"/>
    <x v="20"/>
  </r>
  <r>
    <x v="8"/>
    <s v="FAC.CB"/>
    <s v="FACTURE CARTE"/>
    <x v="29"/>
    <n v="-15.6"/>
    <n v="1485.7099999999998"/>
    <x v="21"/>
  </r>
  <r>
    <x v="8"/>
    <s v="FAC.CB"/>
    <s v="FACTURE CARTE"/>
    <x v="30"/>
    <n v="-13.15"/>
    <n v="1472.5599999999997"/>
    <x v="22"/>
  </r>
  <r>
    <x v="8"/>
    <s v="FAC.CB"/>
    <s v="FACTURE CARTE"/>
    <x v="31"/>
    <n v="-7.99"/>
    <n v="1464.5699999999997"/>
    <x v="23"/>
  </r>
  <r>
    <x v="8"/>
    <s v="FAC.CB"/>
    <s v="FACTURE CARTE"/>
    <x v="32"/>
    <n v="-5.4"/>
    <n v="1459.1699999999996"/>
    <x v="24"/>
  </r>
  <r>
    <x v="8"/>
    <s v="FAC.CB"/>
    <s v="FACTURE CARTE"/>
    <x v="33"/>
    <n v="-0.8"/>
    <n v="1458.3699999999997"/>
    <x v="24"/>
  </r>
  <r>
    <x v="9"/>
    <s v="CHQ NO"/>
    <s v="CHEQUE"/>
    <x v="34"/>
    <n v="-30"/>
    <n v="1428.3699999999997"/>
    <x v="10"/>
  </r>
  <r>
    <x v="10"/>
    <s v="COMMIS."/>
    <s v="COMMISSIONS"/>
    <x v="1"/>
    <n v="-11.47"/>
    <n v="1416.8999999999996"/>
    <x v="1"/>
  </r>
  <r>
    <x v="10"/>
    <s v="FRAIS"/>
    <s v="FRAIS"/>
    <x v="3"/>
    <n v="-1.25"/>
    <n v="1415.6499999999996"/>
    <x v="3"/>
  </r>
  <r>
    <x v="11"/>
    <s v="SDD"/>
    <s v="PRLV SEPA"/>
    <x v="35"/>
    <n v="-4.97"/>
    <n v="1410.6799999999996"/>
    <x v="7"/>
  </r>
  <r>
    <x v="11"/>
    <s v="REM.CHQ"/>
    <s v="REMISE CHEQUES"/>
    <x v="36"/>
    <n v="191.51"/>
    <n v="1602.1899999999996"/>
    <x v="25"/>
  </r>
  <r>
    <x v="11"/>
    <s v="REM.CHQ"/>
    <s v="REMISE CHEQUES"/>
    <x v="37"/>
    <n v="692.56"/>
    <n v="2294.7499999999995"/>
    <x v="25"/>
  </r>
  <r>
    <x v="11"/>
    <s v="REM.CHQ"/>
    <s v="REMISE CHEQUES"/>
    <x v="38"/>
    <n v="45"/>
    <n v="2339.7499999999995"/>
    <x v="26"/>
  </r>
  <r>
    <x v="12"/>
    <s v="SDD"/>
    <s v="PRLV SEPA"/>
    <x v="39"/>
    <n v="-15.4"/>
    <n v="2324.3499999999995"/>
    <x v="27"/>
  </r>
  <r>
    <x v="12"/>
    <s v="RET DAB"/>
    <s v="RETRAIT DAB"/>
    <x v="40"/>
    <n v="-20"/>
    <n v="2304.3499999999995"/>
    <x v="9"/>
  </r>
  <r>
    <x v="13"/>
    <s v="PRLVT"/>
    <s v="FACTURE"/>
    <x v="41"/>
    <n v="-125.11"/>
    <n v="2179.2399999999993"/>
    <x v="28"/>
  </r>
  <r>
    <x v="13"/>
    <s v="SDD"/>
    <s v="PRLV SEPA"/>
    <x v="42"/>
    <n v="-83.5"/>
    <n v="2095.7399999999993"/>
    <x v="4"/>
  </r>
  <r>
    <x v="13"/>
    <s v="SDD"/>
    <s v="PRLV SEPA"/>
    <x v="43"/>
    <n v="-50.15"/>
    <n v="2045.5899999999992"/>
    <x v="5"/>
  </r>
  <r>
    <x v="13"/>
    <s v="ECH.PR"/>
    <s v="ECHEANCE PRET"/>
    <x v="44"/>
    <n v="-352.37"/>
    <n v="1693.2199999999993"/>
    <x v="6"/>
  </r>
  <r>
    <x v="14"/>
    <s v="CHQ NO"/>
    <s v="CHEQUE"/>
    <x v="45"/>
    <n v="-50"/>
    <n v="1643.2199999999993"/>
    <x v="10"/>
  </r>
  <r>
    <x v="15"/>
    <s v="SCT"/>
    <s v="VIR SEPA RECU"/>
    <x v="46"/>
    <n v="14"/>
    <n v="1657.2199999999993"/>
    <x v="29"/>
  </r>
  <r>
    <x v="15"/>
    <s v="CHQ NO"/>
    <s v="CHEQUE"/>
    <x v="47"/>
    <n v="-130.13"/>
    <n v="1527.0899999999992"/>
    <x v="30"/>
  </r>
  <r>
    <x v="15"/>
    <s v="CHQ NO"/>
    <s v="CHEQUE"/>
    <x v="48"/>
    <n v="-65.34"/>
    <n v="1461.7499999999993"/>
    <x v="30"/>
  </r>
  <r>
    <x v="15"/>
    <s v="CHQ NO"/>
    <s v="CHEQUE"/>
    <x v="49"/>
    <n v="-77.900000000000006"/>
    <n v="1383.8499999999992"/>
    <x v="31"/>
  </r>
  <r>
    <x v="15"/>
    <s v="CHQ NO"/>
    <s v="CHEQUE"/>
    <x v="50"/>
    <n v="-909"/>
    <n v="474.84999999999923"/>
    <x v="32"/>
  </r>
  <r>
    <x v="16"/>
    <s v="CHQ NO"/>
    <s v="CHEQUE"/>
    <x v="51"/>
    <n v="-65"/>
    <n v="409.84999999999923"/>
    <x v="10"/>
  </r>
  <r>
    <x v="17"/>
    <s v="SCT"/>
    <s v="VIR SEPA RECU"/>
    <x v="52"/>
    <n v="1000"/>
    <n v="1409.8499999999992"/>
    <x v="8"/>
  </r>
  <r>
    <x v="17"/>
    <s v="SCT"/>
    <s v="VIR SEPA RECU"/>
    <x v="12"/>
    <n v="160"/>
    <n v="1569.8499999999992"/>
    <x v="12"/>
  </r>
  <r>
    <x v="18"/>
    <s v="CHQ NO"/>
    <s v="CHEQUE"/>
    <x v="53"/>
    <n v="-43.73"/>
    <n v="1526.1199999999992"/>
    <x v="10"/>
  </r>
  <r>
    <x v="19"/>
    <s v="FAC.CB"/>
    <s v="FACTURE CARTE"/>
    <x v="54"/>
    <n v="-63.23"/>
    <n v="1462.8899999999992"/>
    <x v="13"/>
  </r>
  <r>
    <x v="19"/>
    <s v="FAC.CB"/>
    <s v="FACTURE CARTE"/>
    <x v="55"/>
    <n v="-8.5"/>
    <n v="1454.3899999999992"/>
    <x v="24"/>
  </r>
  <r>
    <x v="19"/>
    <s v="FAC.CB"/>
    <s v="FACTURE CARTE"/>
    <x v="56"/>
    <n v="-40.200000000000003"/>
    <n v="1414.1899999999991"/>
    <x v="21"/>
  </r>
  <r>
    <x v="19"/>
    <s v="FAC.CB"/>
    <s v="FACTURE CARTE"/>
    <x v="57"/>
    <n v="-73.95"/>
    <n v="1340.2399999999991"/>
    <x v="33"/>
  </r>
  <r>
    <x v="19"/>
    <s v="FAC.CB"/>
    <s v="FACTURE CARTE"/>
    <x v="58"/>
    <n v="-8.5"/>
    <n v="1331.7399999999991"/>
    <x v="24"/>
  </r>
  <r>
    <x v="19"/>
    <s v="FAC.CB"/>
    <s v="FACTURE CARTE"/>
    <x v="59"/>
    <n v="-61.55"/>
    <n v="1270.1899999999991"/>
    <x v="13"/>
  </r>
  <r>
    <x v="19"/>
    <s v="FAC.CB"/>
    <s v="FACTURE CARTE"/>
    <x v="60"/>
    <n v="-0.4"/>
    <n v="1269.7899999999991"/>
    <x v="24"/>
  </r>
  <r>
    <x v="19"/>
    <s v="FAC.CB"/>
    <s v="FACTURE CARTE"/>
    <x v="61"/>
    <n v="-20.8"/>
    <n v="1248.9899999999991"/>
    <x v="16"/>
  </r>
  <r>
    <x v="19"/>
    <s v="FAC.CB"/>
    <s v="FACTURE CARTE"/>
    <x v="62"/>
    <n v="-36.11"/>
    <n v="1212.8799999999992"/>
    <x v="19"/>
  </r>
  <r>
    <x v="19"/>
    <s v="FAC.CB"/>
    <s v="FACTURE CARTE"/>
    <x v="63"/>
    <n v="-38.770000000000003"/>
    <n v="1174.1099999999992"/>
    <x v="21"/>
  </r>
  <r>
    <x v="19"/>
    <s v="FAC.CB"/>
    <s v="FACTURE CARTE"/>
    <x v="64"/>
    <n v="-21.42"/>
    <n v="1152.6899999999991"/>
    <x v="13"/>
  </r>
  <r>
    <x v="19"/>
    <s v="FAC.CB"/>
    <s v="FACTURE CARTE"/>
    <x v="65"/>
    <n v="-18.11"/>
    <n v="1134.5799999999992"/>
    <x v="13"/>
  </r>
  <r>
    <x v="19"/>
    <s v="FAC.CB"/>
    <s v="FACTURE CARTE"/>
    <x v="66"/>
    <n v="-86.79"/>
    <n v="1047.7899999999993"/>
    <x v="13"/>
  </r>
  <r>
    <x v="19"/>
    <s v="FAC.CB"/>
    <s v="FACTURE CARTE"/>
    <x v="67"/>
    <n v="-35"/>
    <n v="1012.7899999999993"/>
    <x v="19"/>
  </r>
  <r>
    <x v="19"/>
    <s v="FAC.CB"/>
    <s v="FACTURE CARTE"/>
    <x v="68"/>
    <n v="-7.99"/>
    <n v="1004.7999999999993"/>
    <x v="23"/>
  </r>
  <r>
    <x v="20"/>
    <s v="COMMIS."/>
    <s v="COMMISSIONS"/>
    <x v="1"/>
    <n v="-11.47"/>
    <n v="993.32999999999925"/>
    <x v="1"/>
  </r>
  <r>
    <x v="20"/>
    <s v="FRAIS"/>
    <s v="FRAIS"/>
    <x v="3"/>
    <n v="-1.25"/>
    <n v="992.07999999999925"/>
    <x v="3"/>
  </r>
  <r>
    <x v="20"/>
    <s v="REM.CHQ"/>
    <s v="REMISE CHEQUES"/>
    <x v="69"/>
    <n v="651.92999999999995"/>
    <n v="1644.0099999999993"/>
    <x v="25"/>
  </r>
  <r>
    <x v="21"/>
    <s v="SDD"/>
    <s v="PRLV SEPA"/>
    <x v="70"/>
    <n v="-4.97"/>
    <n v="1639.0399999999993"/>
    <x v="7"/>
  </r>
  <r>
    <x v="22"/>
    <s v="RET DAB"/>
    <s v="RETRAIT DAB"/>
    <x v="71"/>
    <n v="-30"/>
    <n v="1609.0399999999993"/>
    <x v="9"/>
  </r>
  <r>
    <x v="22"/>
    <s v="RET DAB"/>
    <s v="RETRAIT DAB"/>
    <x v="72"/>
    <n v="-30"/>
    <n v="1579.0399999999993"/>
    <x v="9"/>
  </r>
  <r>
    <x v="23"/>
    <s v="SDD"/>
    <s v="PRLV SEPA"/>
    <x v="73"/>
    <n v="-77.78"/>
    <n v="1501.2599999999993"/>
    <x v="4"/>
  </r>
  <r>
    <x v="23"/>
    <s v="SDD"/>
    <s v="PRLV SEPA"/>
    <x v="74"/>
    <n v="-50.15"/>
    <n v="1451.1099999999992"/>
    <x v="5"/>
  </r>
  <r>
    <x v="23"/>
    <s v="ECH.PR"/>
    <s v="ECHEANCE PRET"/>
    <x v="75"/>
    <n v="-352.37"/>
    <n v="1098.7399999999993"/>
    <x v="6"/>
  </r>
  <r>
    <x v="23"/>
    <s v="RET DAB"/>
    <s v="RETRAIT DAB"/>
    <x v="76"/>
    <n v="-20"/>
    <n v="1078.7399999999993"/>
    <x v="9"/>
  </r>
  <r>
    <x v="24"/>
    <s v="SCT"/>
    <s v="VIR SEPA RECU"/>
    <x v="77"/>
    <n v="200"/>
    <n v="1278.7399999999993"/>
    <x v="34"/>
  </r>
  <r>
    <x v="25"/>
    <s v="RET DAB"/>
    <s v="RETRAIT DAB"/>
    <x v="78"/>
    <n v="-40"/>
    <n v="1238.7399999999993"/>
    <x v="9"/>
  </r>
  <r>
    <x v="26"/>
    <s v="SDD"/>
    <s v="VIR SEPA RECU"/>
    <x v="79"/>
    <n v="96.33"/>
    <n v="1335.0699999999993"/>
    <x v="5"/>
  </r>
  <r>
    <x v="27"/>
    <s v="SDD"/>
    <s v="VIR SEPA RECU"/>
    <x v="79"/>
    <n v="26.76"/>
    <n v="1361.8299999999992"/>
    <x v="5"/>
  </r>
  <r>
    <x v="28"/>
    <s v="SCT"/>
    <s v="VIR SEPA RECU"/>
    <x v="12"/>
    <n v="160"/>
    <n v="1521.8299999999992"/>
    <x v="12"/>
  </r>
  <r>
    <x v="29"/>
    <s v="SCT"/>
    <s v="VIR SEPA RECU"/>
    <x v="12"/>
    <n v="600"/>
    <n v="2121.829999999999"/>
    <x v="35"/>
  </r>
  <r>
    <x v="30"/>
    <s v="FAC.CB"/>
    <s v="FACTURE CARTE"/>
    <x v="80"/>
    <n v="-40.17"/>
    <n v="2081.6599999999989"/>
    <x v="13"/>
  </r>
  <r>
    <x v="30"/>
    <s v="FAC.CB"/>
    <s v="FACTURE CARTE"/>
    <x v="81"/>
    <n v="-20.5"/>
    <n v="2061.1599999999989"/>
    <x v="19"/>
  </r>
  <r>
    <x v="30"/>
    <s v="FAC.CB"/>
    <s v="FACTURE CARTE"/>
    <x v="82"/>
    <n v="-67.680000000000007"/>
    <n v="1993.4799999999989"/>
    <x v="13"/>
  </r>
  <r>
    <x v="30"/>
    <s v="FAC.CB"/>
    <s v="FACTURE CARTE"/>
    <x v="83"/>
    <n v="-43.65"/>
    <n v="1949.8299999999988"/>
    <x v="13"/>
  </r>
  <r>
    <x v="30"/>
    <s v="FAC.CB"/>
    <s v="FACTURE CARTE"/>
    <x v="84"/>
    <n v="-144"/>
    <n v="1805.8299999999988"/>
    <x v="36"/>
  </r>
  <r>
    <x v="30"/>
    <s v="FAC.CB"/>
    <s v="FACTURE CARTE"/>
    <x v="85"/>
    <n v="-20.89"/>
    <n v="1784.9399999999987"/>
    <x v="19"/>
  </r>
  <r>
    <x v="30"/>
    <s v="FAC.CB"/>
    <s v="FACTURE CARTE"/>
    <x v="86"/>
    <n v="-11.69"/>
    <n v="1773.2499999999986"/>
    <x v="13"/>
  </r>
  <r>
    <x v="30"/>
    <s v="FAC.CB"/>
    <s v="FACTURE CARTE"/>
    <x v="87"/>
    <n v="-15.9"/>
    <n v="1757.3499999999985"/>
    <x v="19"/>
  </r>
  <r>
    <x v="30"/>
    <s v="FAC.CB"/>
    <s v="FACTURE CARTE"/>
    <x v="88"/>
    <n v="-28.86"/>
    <n v="1728.4899999999986"/>
    <x v="18"/>
  </r>
  <r>
    <x v="30"/>
    <s v="FAC.CB"/>
    <s v="FACTURE CARTE"/>
    <x v="89"/>
    <n v="-55.14"/>
    <n v="1673.3499999999985"/>
    <x v="13"/>
  </r>
  <r>
    <x v="30"/>
    <s v="FAC.CB"/>
    <s v="FACTURE CARTE"/>
    <x v="90"/>
    <n v="-21.46"/>
    <n v="1651.8899999999985"/>
    <x v="18"/>
  </r>
  <r>
    <x v="30"/>
    <s v="FAC.CB"/>
    <s v="FACTURE CARTE"/>
    <x v="91"/>
    <n v="-41.44"/>
    <n v="1610.4499999999985"/>
    <x v="13"/>
  </r>
  <r>
    <x v="30"/>
    <s v="FAC.CB"/>
    <s v="FACTURE CARTE"/>
    <x v="91"/>
    <n v="-58.66"/>
    <n v="1551.7899999999984"/>
    <x v="13"/>
  </r>
  <r>
    <x v="30"/>
    <s v="FAC.CB"/>
    <s v="FACTURE CARTE"/>
    <x v="92"/>
    <n v="-14.1"/>
    <n v="1537.6899999999985"/>
    <x v="16"/>
  </r>
  <r>
    <x v="30"/>
    <s v="FAC.CB"/>
    <s v="FACTURE CARTE"/>
    <x v="93"/>
    <n v="-30.8"/>
    <n v="1506.8899999999985"/>
    <x v="15"/>
  </r>
  <r>
    <x v="30"/>
    <s v="FAC.CB"/>
    <s v="FACTURE CARTE"/>
    <x v="94"/>
    <n v="-13.6"/>
    <n v="1493.2899999999986"/>
    <x v="33"/>
  </r>
  <r>
    <x v="30"/>
    <s v="FAC.CB"/>
    <s v="FACTURE CARTE"/>
    <x v="95"/>
    <n v="-17.84"/>
    <n v="1475.4499999999987"/>
    <x v="18"/>
  </r>
  <r>
    <x v="30"/>
    <s v="FAC.CB"/>
    <s v="FACTURE CARTE"/>
    <x v="96"/>
    <n v="-28.8"/>
    <n v="1446.6499999999987"/>
    <x v="19"/>
  </r>
  <r>
    <x v="30"/>
    <s v="FAC.CB"/>
    <s v="FACTURE CARTE"/>
    <x v="97"/>
    <n v="-10.48"/>
    <n v="1436.1699999999987"/>
    <x v="13"/>
  </r>
  <r>
    <x v="30"/>
    <s v="FAC.CB"/>
    <s v="FACTURE CARTE"/>
    <x v="98"/>
    <n v="-39.19"/>
    <n v="1396.9799999999987"/>
    <x v="21"/>
  </r>
  <r>
    <x v="30"/>
    <s v="FAC.CB"/>
    <s v="FACTURE CARTE"/>
    <x v="99"/>
    <n v="-7.99"/>
    <n v="1388.9899999999986"/>
    <x v="23"/>
  </r>
  <r>
    <x v="30"/>
    <s v="FAC.CB"/>
    <s v="FACTURE CARTE"/>
    <x v="100"/>
    <n v="-19.760000000000002"/>
    <n v="1369.2299999999987"/>
    <x v="13"/>
  </r>
  <r>
    <x v="31"/>
    <s v="SDD"/>
    <s v="PRLV SEPA"/>
    <x v="101"/>
    <n v="-322.74"/>
    <n v="1046.4899999999986"/>
    <x v="28"/>
  </r>
  <r>
    <x v="32"/>
    <s v="COMMIS."/>
    <s v="COMMISSIONS"/>
    <x v="102"/>
    <n v="-11.47"/>
    <n v="1035.0199999999986"/>
    <x v="1"/>
  </r>
  <r>
    <x v="32"/>
    <s v="FRAIS"/>
    <s v="FRAIS"/>
    <x v="103"/>
    <n v="-1.25"/>
    <n v="1033.7699999999986"/>
    <x v="3"/>
  </r>
  <r>
    <x v="33"/>
    <s v="REM.CHQ"/>
    <s v="REMISE CHEQUES"/>
    <x v="104"/>
    <n v="200"/>
    <n v="1233.7699999999986"/>
    <x v="26"/>
  </r>
  <r>
    <x v="34"/>
    <s v="SDD"/>
    <s v="PRLV SEPA"/>
    <x v="105"/>
    <n v="-3.78"/>
    <n v="1229.9899999999986"/>
    <x v="7"/>
  </r>
  <r>
    <x v="35"/>
    <s v="SDD"/>
    <s v="PRLV SEPA"/>
    <x v="106"/>
    <n v="-396.59"/>
    <n v="833.39999999999873"/>
    <x v="27"/>
  </r>
  <r>
    <x v="35"/>
    <s v="SDD"/>
    <s v="PRLV SEPA"/>
    <x v="107"/>
    <n v="-91.26"/>
    <n v="742.13999999999874"/>
    <x v="4"/>
  </r>
  <r>
    <x v="35"/>
    <s v="SDD"/>
    <s v="PRLV SEPA"/>
    <x v="108"/>
    <n v="-71.209999999999994"/>
    <n v="670.9299999999987"/>
    <x v="5"/>
  </r>
  <r>
    <x v="35"/>
    <s v="SCT"/>
    <s v="VIR SEPA RECU"/>
    <x v="109"/>
    <n v="120"/>
    <n v="790.9299999999987"/>
    <x v="37"/>
  </r>
  <r>
    <x v="35"/>
    <s v="SCT"/>
    <s v="VIR SEPA RECU"/>
    <x v="110"/>
    <n v="110"/>
    <n v="900.9299999999987"/>
    <x v="37"/>
  </r>
  <r>
    <x v="35"/>
    <s v="RET DAB"/>
    <s v="RETRAIT DAB"/>
    <x v="111"/>
    <n v="-20"/>
    <n v="880.9299999999987"/>
    <x v="9"/>
  </r>
  <r>
    <x v="35"/>
    <s v="ECH.PR"/>
    <s v="ECHEANCE PRET"/>
    <x v="112"/>
    <n v="-352.37"/>
    <n v="528.55999999999869"/>
    <x v="6"/>
  </r>
  <r>
    <x v="36"/>
    <s v="RET DAB"/>
    <s v="RETRAIT DAB"/>
    <x v="113"/>
    <n v="-80"/>
    <n v="448.55999999999869"/>
    <x v="9"/>
  </r>
  <r>
    <x v="37"/>
    <s v="SCT"/>
    <s v="VIR SEPA RECU"/>
    <x v="114"/>
    <n v="110"/>
    <n v="558.55999999999869"/>
    <x v="34"/>
  </r>
  <r>
    <x v="37"/>
    <s v="SCT"/>
    <s v="VIR SEPA RECU"/>
    <x v="115"/>
    <n v="17.5"/>
    <n v="576.05999999999869"/>
    <x v="29"/>
  </r>
  <r>
    <x v="38"/>
    <s v="REM.CHQ"/>
    <s v="REMISE CHEQUES"/>
    <x v="116"/>
    <n v="1066.67"/>
    <n v="1642.7299999999987"/>
    <x v="25"/>
  </r>
  <r>
    <x v="38"/>
    <s v="RET DAB"/>
    <s v="RETRAIT DAB"/>
    <x v="117"/>
    <n v="-60"/>
    <n v="1582.7299999999987"/>
    <x v="9"/>
  </r>
  <r>
    <x v="38"/>
    <s v="RET DAB"/>
    <s v="RETRAIT DAB"/>
    <x v="118"/>
    <n v="-30"/>
    <n v="1552.7299999999987"/>
    <x v="9"/>
  </r>
  <r>
    <x v="39"/>
    <s v="CHQ NO"/>
    <s v="CHEQUE"/>
    <x v="119"/>
    <n v="-71.680000000000007"/>
    <n v="1481.0499999999986"/>
    <x v="30"/>
  </r>
  <r>
    <x v="40"/>
    <s v="SCT"/>
    <s v="VIR SEPA RECU"/>
    <x v="120"/>
    <n v="200"/>
    <n v="1681.0499999999986"/>
    <x v="8"/>
  </r>
  <r>
    <x v="41"/>
    <s v="SCT"/>
    <s v="VIR SEPA RECU"/>
    <x v="12"/>
    <n v="160"/>
    <n v="1841.0499999999986"/>
    <x v="12"/>
  </r>
  <r>
    <x v="42"/>
    <s v="FAC.CB"/>
    <s v="FACTURE CARTE"/>
    <x v="121"/>
    <n v="-36.869999999999997"/>
    <n v="1804.1799999999987"/>
    <x v="21"/>
  </r>
  <r>
    <x v="42"/>
    <s v="FAC.CB"/>
    <s v="FACTURE CARTE"/>
    <x v="122"/>
    <n v="-92.61"/>
    <n v="1711.5699999999988"/>
    <x v="13"/>
  </r>
  <r>
    <x v="42"/>
    <s v="FAC.CB"/>
    <s v="FACTURE CARTE"/>
    <x v="123"/>
    <n v="-9.3800000000000008"/>
    <n v="1702.1899999999987"/>
    <x v="18"/>
  </r>
  <r>
    <x v="42"/>
    <s v="FAC.CB"/>
    <s v="FACTURE CARTE"/>
    <x v="124"/>
    <n v="-8.5"/>
    <n v="1693.6899999999987"/>
    <x v="24"/>
  </r>
  <r>
    <x v="42"/>
    <s v="FAC.CB"/>
    <s v="FACTURE CARTE"/>
    <x v="125"/>
    <n v="-10.85"/>
    <n v="1682.8399999999988"/>
    <x v="18"/>
  </r>
  <r>
    <x v="42"/>
    <s v="FAC.CB"/>
    <s v="FACTURE CARTE"/>
    <x v="126"/>
    <n v="-21.49"/>
    <n v="1661.3499999999988"/>
    <x v="13"/>
  </r>
  <r>
    <x v="42"/>
    <s v="FAC.CB"/>
    <s v="FACTURE CARTE"/>
    <x v="127"/>
    <n v="-16.12"/>
    <n v="1645.2299999999989"/>
    <x v="13"/>
  </r>
  <r>
    <x v="42"/>
    <s v="FAC.CB"/>
    <s v="FACTURE CARTE"/>
    <x v="128"/>
    <n v="-17.88"/>
    <n v="1627.3499999999988"/>
    <x v="13"/>
  </r>
  <r>
    <x v="42"/>
    <s v="FAC.CB"/>
    <s v="FACTURE CARTE"/>
    <x v="129"/>
    <n v="-25.29"/>
    <n v="1602.0599999999988"/>
    <x v="13"/>
  </r>
  <r>
    <x v="42"/>
    <s v="FAC.CB"/>
    <s v="FACTURE CARTE"/>
    <x v="130"/>
    <n v="-14.15"/>
    <n v="1587.9099999999987"/>
    <x v="19"/>
  </r>
  <r>
    <x v="42"/>
    <s v="FAC.CB"/>
    <s v="FACTURE CARTE"/>
    <x v="131"/>
    <n v="-42.9"/>
    <n v="1545.0099999999986"/>
    <x v="19"/>
  </r>
  <r>
    <x v="42"/>
    <s v="FAC.CB"/>
    <s v="FACTURE CARTE"/>
    <x v="132"/>
    <n v="-8.5"/>
    <n v="1536.5099999999986"/>
    <x v="24"/>
  </r>
  <r>
    <x v="42"/>
    <s v="FAC.CB"/>
    <s v="FACTURE CARTE"/>
    <x v="133"/>
    <n v="-4"/>
    <n v="1532.5099999999986"/>
    <x v="38"/>
  </r>
  <r>
    <x v="42"/>
    <s v="FAC.CB"/>
    <s v="FACTURE CARTE"/>
    <x v="134"/>
    <n v="-30"/>
    <n v="1502.5099999999986"/>
    <x v="39"/>
  </r>
  <r>
    <x v="42"/>
    <s v="FAC.CB"/>
    <s v="FACTURE CARTE"/>
    <x v="135"/>
    <n v="-329"/>
    <n v="1173.5099999999986"/>
    <x v="40"/>
  </r>
  <r>
    <x v="42"/>
    <s v="FAC.CB"/>
    <s v="FACTURE CARTE"/>
    <x v="136"/>
    <n v="-23.5"/>
    <n v="1150.0099999999986"/>
    <x v="41"/>
  </r>
  <r>
    <x v="42"/>
    <s v="FAC.CB"/>
    <s v="FACTURE CARTE"/>
    <x v="137"/>
    <n v="-10.58"/>
    <n v="1139.4299999999987"/>
    <x v="42"/>
  </r>
  <r>
    <x v="42"/>
    <s v="FAC.CB"/>
    <s v="FACTURE CARTE"/>
    <x v="138"/>
    <n v="-19.899999999999999"/>
    <n v="1119.5299999999986"/>
    <x v="19"/>
  </r>
  <r>
    <x v="42"/>
    <s v="FAC.CB"/>
    <s v="FACTURE CARTE"/>
    <x v="139"/>
    <n v="-22.8"/>
    <n v="1096.7299999999987"/>
    <x v="36"/>
  </r>
  <r>
    <x v="42"/>
    <s v="FAC.CB"/>
    <s v="FACTURE CARTE"/>
    <x v="140"/>
    <n v="-13.7"/>
    <n v="1083.0299999999986"/>
    <x v="43"/>
  </r>
  <r>
    <x v="42"/>
    <s v="FAC.CB"/>
    <s v="FACTURE CARTE"/>
    <x v="141"/>
    <n v="-15"/>
    <n v="1068.0299999999986"/>
    <x v="44"/>
  </r>
  <r>
    <x v="42"/>
    <s v="FAC.CB"/>
    <s v="FACTURE CARTE"/>
    <x v="142"/>
    <n v="-8.5"/>
    <n v="1059.5299999999986"/>
    <x v="24"/>
  </r>
  <r>
    <x v="42"/>
    <s v="FAC.CB"/>
    <s v="FACTURE CARTE"/>
    <x v="143"/>
    <n v="-40.39"/>
    <n v="1019.1399999999986"/>
    <x v="21"/>
  </r>
  <r>
    <x v="42"/>
    <s v="FAC.CB"/>
    <s v="FACTURE CARTE"/>
    <x v="144"/>
    <n v="-18.690000000000001"/>
    <n v="1000.4499999999986"/>
    <x v="13"/>
  </r>
  <r>
    <x v="42"/>
    <s v="FAC.CB"/>
    <s v="FACTURE CARTE"/>
    <x v="145"/>
    <n v="-17.64"/>
    <n v="982.80999999999858"/>
    <x v="13"/>
  </r>
  <r>
    <x v="42"/>
    <s v="FAC.CB"/>
    <s v="FACTURE CARTE"/>
    <x v="146"/>
    <n v="-40.01"/>
    <n v="942.79999999999859"/>
    <x v="45"/>
  </r>
  <r>
    <x v="42"/>
    <s v="FAC.CB"/>
    <s v="FACTURE CARTE"/>
    <x v="147"/>
    <n v="-19.989999999999998"/>
    <n v="922.80999999999858"/>
    <x v="40"/>
  </r>
  <r>
    <x v="42"/>
    <s v="FAC.CB"/>
    <s v="FACTURE CARTE"/>
    <x v="148"/>
    <n v="-34.75"/>
    <n v="888.05999999999858"/>
    <x v="46"/>
  </r>
  <r>
    <x v="42"/>
    <s v="FAC.CB"/>
    <s v="FACTURE CARTE"/>
    <x v="149"/>
    <n v="-41"/>
    <n v="847.05999999999858"/>
    <x v="47"/>
  </r>
  <r>
    <x v="42"/>
    <s v="FAC.CB"/>
    <s v="FACTURE CARTE"/>
    <x v="150"/>
    <n v="-15.8"/>
    <n v="831.25999999999863"/>
    <x v="48"/>
  </r>
  <r>
    <x v="42"/>
    <s v="FAC.CB"/>
    <s v="FACTURE CARTE"/>
    <x v="151"/>
    <n v="-8.5"/>
    <n v="822.75999999999863"/>
    <x v="24"/>
  </r>
  <r>
    <x v="42"/>
    <s v="FAC.CB"/>
    <s v="FACTURE CARTE"/>
    <x v="152"/>
    <n v="-10.42"/>
    <n v="812.33999999999867"/>
    <x v="49"/>
  </r>
  <r>
    <x v="42"/>
    <s v="FAC.CB"/>
    <s v="FACTURE CARTE"/>
    <x v="153"/>
    <n v="-23.95"/>
    <n v="788.38999999999862"/>
    <x v="50"/>
  </r>
  <r>
    <x v="42"/>
    <s v="FAC.CB"/>
    <s v="FACTURE CARTE"/>
    <x v="154"/>
    <n v="-38.22"/>
    <n v="750.16999999999859"/>
    <x v="21"/>
  </r>
  <r>
    <x v="42"/>
    <s v="FAC.CB"/>
    <s v="FACTURE CARTE"/>
    <x v="155"/>
    <n v="-56.47"/>
    <n v="693.69999999999857"/>
    <x v="51"/>
  </r>
  <r>
    <x v="42"/>
    <s v="FAC.CB"/>
    <s v="FACTURE CARTE"/>
    <x v="156"/>
    <n v="-7.99"/>
    <n v="685.70999999999856"/>
    <x v="23"/>
  </r>
  <r>
    <x v="42"/>
    <s v="FAC.CB"/>
    <s v="FACTURE CARTE"/>
    <x v="157"/>
    <n v="-16.7"/>
    <n v="669.00999999999851"/>
    <x v="16"/>
  </r>
  <r>
    <x v="43"/>
    <s v="COMMIS."/>
    <s v="COMMISSIONS"/>
    <x v="1"/>
    <n v="-11.47"/>
    <n v="657.53999999999849"/>
    <x v="1"/>
  </r>
  <r>
    <x v="43"/>
    <s v="FRAIS"/>
    <s v="FRAIS"/>
    <x v="103"/>
    <n v="-1.25"/>
    <n v="656.28999999999849"/>
    <x v="3"/>
  </r>
  <r>
    <x v="44"/>
    <s v="SDD"/>
    <s v="PRLV SEPA"/>
    <x v="158"/>
    <n v="-3.78"/>
    <n v="652.50999999999851"/>
    <x v="7"/>
  </r>
  <r>
    <x v="45"/>
    <s v="REM.CHQ"/>
    <s v="REMISE CHEQUES"/>
    <x v="159"/>
    <n v="795.45"/>
    <n v="1447.9599999999987"/>
    <x v="25"/>
  </r>
  <r>
    <x v="46"/>
    <s v="SDD"/>
    <s v="PRLV SEPA"/>
    <x v="160"/>
    <n v="-93.41"/>
    <n v="1354.5499999999986"/>
    <x v="4"/>
  </r>
  <r>
    <x v="46"/>
    <s v="SDD"/>
    <s v="PRLV SEPA"/>
    <x v="161"/>
    <n v="-63.39"/>
    <n v="1291.1599999999985"/>
    <x v="5"/>
  </r>
  <r>
    <x v="46"/>
    <s v="ECH.PR"/>
    <s v="ECHEANCE PRET"/>
    <x v="162"/>
    <n v="-352.37"/>
    <n v="938.78999999999849"/>
    <x v="6"/>
  </r>
  <r>
    <x v="47"/>
    <s v="SCT"/>
    <s v="VIR SEPA RECU"/>
    <x v="163"/>
    <n v="388.02"/>
    <n v="1326.8099999999986"/>
    <x v="52"/>
  </r>
  <r>
    <x v="48"/>
    <s v="SCT"/>
    <s v="VIR SEPA RECU"/>
    <x v="120"/>
    <n v="350"/>
    <n v="1676.8099999999986"/>
    <x v="53"/>
  </r>
  <r>
    <x v="49"/>
    <s v="SCT"/>
    <s v="VIR SEPA RECU"/>
    <x v="164"/>
    <n v="172"/>
    <n v="1848.8099999999986"/>
    <x v="53"/>
  </r>
  <r>
    <x v="49"/>
    <s v="SCT"/>
    <s v="VIR SEPA RECU"/>
    <x v="12"/>
    <n v="160"/>
    <n v="2008.8099999999986"/>
    <x v="12"/>
  </r>
  <r>
    <x v="50"/>
    <s v="FAC.CB"/>
    <s v="FACTURE CARTE"/>
    <x v="165"/>
    <n v="-30.96"/>
    <n v="1977.8499999999985"/>
    <x v="13"/>
  </r>
  <r>
    <x v="50"/>
    <s v="FAC.CB"/>
    <s v="FACTURE CARTE"/>
    <x v="166"/>
    <n v="-41.5"/>
    <n v="1936.3499999999985"/>
    <x v="21"/>
  </r>
  <r>
    <x v="50"/>
    <s v="FAC.CB"/>
    <s v="FACTURE CARTE"/>
    <x v="167"/>
    <n v="-32.479999999999997"/>
    <n v="1903.8699999999985"/>
    <x v="51"/>
  </r>
  <r>
    <x v="50"/>
    <s v="FAC.CB"/>
    <s v="FACTURE CARTE"/>
    <x v="167"/>
    <n v="-26.73"/>
    <n v="1877.1399999999985"/>
    <x v="51"/>
  </r>
  <r>
    <x v="50"/>
    <s v="FAC.CB"/>
    <s v="FACTURE CARTE"/>
    <x v="168"/>
    <n v="-194.87"/>
    <n v="1682.2699999999986"/>
    <x v="13"/>
  </r>
  <r>
    <x v="50"/>
    <s v="FAC.CB"/>
    <s v="FACTURE CARTE"/>
    <x v="169"/>
    <n v="-120.25"/>
    <n v="1562.0199999999986"/>
    <x v="13"/>
  </r>
  <r>
    <x v="50"/>
    <s v="FAC.CB"/>
    <s v="FACTURE CARTE"/>
    <x v="170"/>
    <n v="-20.5"/>
    <n v="1541.5199999999986"/>
    <x v="19"/>
  </r>
  <r>
    <x v="50"/>
    <s v="FAC.CB"/>
    <s v="FACTURE CARTE"/>
    <x v="171"/>
    <n v="-33.17"/>
    <n v="1508.3499999999985"/>
    <x v="13"/>
  </r>
  <r>
    <x v="50"/>
    <s v="FAC.CB"/>
    <s v="FACTURE CARTE"/>
    <x v="172"/>
    <n v="-117.98"/>
    <n v="1390.3699999999985"/>
    <x v="13"/>
  </r>
  <r>
    <x v="50"/>
    <s v="FAC.CB"/>
    <s v="FACTURE CARTE"/>
    <x v="173"/>
    <n v="-66.89"/>
    <n v="1323.4799999999984"/>
    <x v="13"/>
  </r>
  <r>
    <x v="50"/>
    <s v="FAC.CB"/>
    <s v="FACTURE CARTE"/>
    <x v="174"/>
    <n v="-54.44"/>
    <n v="1269.0399999999984"/>
    <x v="13"/>
  </r>
  <r>
    <x v="50"/>
    <s v="FAC.CB"/>
    <s v="FACTURE CARTE"/>
    <x v="175"/>
    <n v="-34.96"/>
    <n v="1234.0799999999983"/>
    <x v="13"/>
  </r>
  <r>
    <x v="50"/>
    <s v="FAC.CB"/>
    <s v="FACTURE CARTE"/>
    <x v="176"/>
    <n v="-18.41"/>
    <n v="1215.6699999999983"/>
    <x v="13"/>
  </r>
  <r>
    <x v="50"/>
    <s v="FAC.CB"/>
    <s v="FACTURE CARTE"/>
    <x v="177"/>
    <n v="-7.99"/>
    <n v="1207.6799999999982"/>
    <x v="23"/>
  </r>
  <r>
    <x v="51"/>
    <s v="SCT"/>
    <s v="VIR SEPA RECU"/>
    <x v="178"/>
    <n v="499.4"/>
    <n v="1707.0799999999981"/>
    <x v="54"/>
  </r>
  <r>
    <x v="52"/>
    <s v="COMMIS."/>
    <s v="COMMISSIONS"/>
    <x v="1"/>
    <n v="-11.47"/>
    <n v="1695.6099999999981"/>
    <x v="1"/>
  </r>
  <r>
    <x v="52"/>
    <s v="FRAIS"/>
    <s v="FRAIS"/>
    <x v="3"/>
    <n v="-1.25"/>
    <n v="1694.3599999999981"/>
    <x v="3"/>
  </r>
  <r>
    <x v="53"/>
    <s v="SDD"/>
    <s v="PRLV SEPA"/>
    <x v="179"/>
    <n v="-3.78"/>
    <n v="1690.5799999999981"/>
    <x v="7"/>
  </r>
  <r>
    <x v="54"/>
    <s v="REM.CHQ"/>
    <s v="REMISE CHEQUES"/>
    <x v="180"/>
    <n v="1011.98"/>
    <n v="2702.5599999999981"/>
    <x v="25"/>
  </r>
  <r>
    <x v="55"/>
    <s v="ECH.PR"/>
    <s v="ECHEANCE PRET"/>
    <x v="162"/>
    <n v="-352.37"/>
    <n v="2350.1899999999982"/>
    <x v="6"/>
  </r>
  <r>
    <x v="55"/>
    <s v="SDD"/>
    <s v="PRLV SEPA"/>
    <x v="181"/>
    <n v="-67.53"/>
    <n v="2282.659999999998"/>
    <x v="4"/>
  </r>
  <r>
    <x v="55"/>
    <s v="SDD"/>
    <s v="PRLV SEPA"/>
    <x v="182"/>
    <n v="-19"/>
    <n v="2263.659999999998"/>
    <x v="27"/>
  </r>
  <r>
    <x v="55"/>
    <s v="SDD"/>
    <s v="PRLV SEPA"/>
    <x v="183"/>
    <n v="-63.39"/>
    <n v="2200.2699999999982"/>
    <x v="5"/>
  </r>
  <r>
    <x v="56"/>
    <s v="CHQ NO"/>
    <s v="CHEQUE"/>
    <x v="184"/>
    <n v="-59.34"/>
    <n v="2140.929999999998"/>
    <x v="0"/>
  </r>
  <r>
    <x v="56"/>
    <s v="SCT"/>
    <s v="VIR SEPA RECU"/>
    <x v="185"/>
    <n v="7.5"/>
    <n v="2148.429999999998"/>
    <x v="5"/>
  </r>
  <r>
    <x v="56"/>
    <s v="SCT"/>
    <s v="VIR SEPA RECU"/>
    <x v="186"/>
    <n v="41.53"/>
    <n v="2189.9599999999982"/>
    <x v="29"/>
  </r>
  <r>
    <x v="57"/>
    <s v="CHQ NO"/>
    <s v="CHEQUE"/>
    <x v="187"/>
    <n v="-21.7"/>
    <n v="2168.2599999999984"/>
    <x v="0"/>
  </r>
  <r>
    <x v="58"/>
    <s v="SCT"/>
    <s v="VIR SEPA RECU"/>
    <x v="188"/>
    <n v="17.809999999999999"/>
    <n v="2186.0699999999983"/>
    <x v="5"/>
  </r>
  <r>
    <x v="59"/>
    <s v="SCT"/>
    <s v="VIR SEPA RECU"/>
    <x v="189"/>
    <n v="17.5"/>
    <n v="2203.5699999999983"/>
    <x v="29"/>
  </r>
  <r>
    <x v="60"/>
    <s v="SCT"/>
    <s v="VIR SEPA RECU"/>
    <x v="12"/>
    <n v="160"/>
    <n v="2363.5699999999983"/>
    <x v="12"/>
  </r>
  <r>
    <x v="61"/>
    <s v="SCT"/>
    <s v="VIR SEPA RECU"/>
    <x v="185"/>
    <n v="7.5"/>
    <n v="2371.0699999999983"/>
    <x v="5"/>
  </r>
  <r>
    <x v="62"/>
    <s v="SCT"/>
    <s v="VIR SEPA EMIS"/>
    <x v="190"/>
    <n v="-499.4"/>
    <n v="1871.6699999999983"/>
    <x v="55"/>
  </r>
  <r>
    <x v="63"/>
    <s v="SDD"/>
    <s v="PRLV SEPA"/>
    <x v="191"/>
    <n v="-221.62"/>
    <n v="1650.0499999999984"/>
    <x v="28"/>
  </r>
  <r>
    <x v="64"/>
    <s v="CHQ NO"/>
    <s v="CHEQUE"/>
    <x v="192"/>
    <n v="-25"/>
    <n v="1625.0499999999984"/>
    <x v="0"/>
  </r>
  <r>
    <x v="63"/>
    <s v="RET DAB"/>
    <s v="RETRAIT DAB"/>
    <x v="193"/>
    <n v="-40"/>
    <n v="1585.0499999999984"/>
    <x v="9"/>
  </r>
  <r>
    <x v="59"/>
    <s v="RET DAB"/>
    <s v="RETRAIT DAB"/>
    <x v="194"/>
    <n v="-100"/>
    <n v="1485.0499999999984"/>
    <x v="9"/>
  </r>
  <r>
    <x v="65"/>
    <s v="FAC.CB"/>
    <s v="FACTURE CARTE"/>
    <x v="195"/>
    <n v="-13.8"/>
    <n v="1471.2499999999984"/>
    <x v="19"/>
  </r>
  <r>
    <x v="65"/>
    <s v="FAC.CB"/>
    <s v="FACTURE CARTE"/>
    <x v="196"/>
    <n v="-15.1"/>
    <n v="1456.1499999999985"/>
    <x v="18"/>
  </r>
  <r>
    <x v="65"/>
    <s v="FAC.CB"/>
    <s v="FACTURE CARTE"/>
    <x v="197"/>
    <n v="-26"/>
    <n v="1430.1499999999985"/>
    <x v="16"/>
  </r>
  <r>
    <x v="65"/>
    <s v="FAC.CB"/>
    <s v="FACTURE CARTE"/>
    <x v="198"/>
    <n v="-4.5"/>
    <n v="1425.6499999999985"/>
    <x v="24"/>
  </r>
  <r>
    <x v="65"/>
    <s v="FAC.CB"/>
    <s v="FACTURE CARTE"/>
    <x v="199"/>
    <n v="-34.630000000000003"/>
    <n v="1391.0199999999984"/>
    <x v="13"/>
  </r>
  <r>
    <x v="65"/>
    <s v="FAC.CB"/>
    <s v="FACTURE CARTE"/>
    <x v="200"/>
    <n v="-20.5"/>
    <n v="1370.5199999999984"/>
    <x v="19"/>
  </r>
  <r>
    <x v="65"/>
    <s v="FAC.CB"/>
    <s v="FACTURE CARTE"/>
    <x v="201"/>
    <n v="-27.72"/>
    <n v="1342.7999999999984"/>
    <x v="49"/>
  </r>
  <r>
    <x v="65"/>
    <s v="FAC.CB"/>
    <s v="FACTURE CARTE"/>
    <x v="202"/>
    <n v="-11.45"/>
    <n v="1331.3499999999983"/>
    <x v="18"/>
  </r>
  <r>
    <x v="65"/>
    <s v="FAC.CB"/>
    <s v="FACTURE CARTE"/>
    <x v="203"/>
    <n v="-40"/>
    <n v="1291.3499999999983"/>
    <x v="13"/>
  </r>
  <r>
    <x v="65"/>
    <s v="FAC.CB"/>
    <s v="FACTURE CARTE"/>
    <x v="204"/>
    <n v="-11.85"/>
    <n v="1279.4999999999984"/>
    <x v="13"/>
  </r>
  <r>
    <x v="65"/>
    <s v="FAC.CB"/>
    <s v="FACTURE CARTE"/>
    <x v="205"/>
    <n v="-17.23"/>
    <n v="1262.2699999999984"/>
    <x v="19"/>
  </r>
  <r>
    <x v="65"/>
    <s v="FAC.CB"/>
    <s v="FACTURE CARTE"/>
    <x v="206"/>
    <n v="-18"/>
    <n v="1244.2699999999984"/>
    <x v="33"/>
  </r>
  <r>
    <x v="65"/>
    <s v="FAC.CB"/>
    <s v="FACTURE CARTE"/>
    <x v="207"/>
    <n v="-32.92"/>
    <n v="1211.3499999999983"/>
    <x v="18"/>
  </r>
  <r>
    <x v="65"/>
    <s v="FAC.CB"/>
    <s v="FACTURE CARTE"/>
    <x v="208"/>
    <n v="-77.900000000000006"/>
    <n v="1133.4499999999982"/>
    <x v="0"/>
  </r>
  <r>
    <x v="65"/>
    <s v="FAC.CB"/>
    <s v="FACTURE CARTE"/>
    <x v="209"/>
    <n v="-33.99"/>
    <n v="1099.4599999999982"/>
    <x v="13"/>
  </r>
  <r>
    <x v="65"/>
    <s v="FAC.CB"/>
    <s v="FACTURE CARTE"/>
    <x v="210"/>
    <n v="-151.66999999999999"/>
    <n v="947.78999999999826"/>
    <x v="13"/>
  </r>
  <r>
    <x v="65"/>
    <s v="FAC.CB"/>
    <s v="FACTURE CARTE"/>
    <x v="210"/>
    <n v="-31.37"/>
    <n v="916.41999999999825"/>
    <x v="13"/>
  </r>
  <r>
    <x v="65"/>
    <s v="FAC.CB"/>
    <s v="FACTURE CARTE"/>
    <x v="211"/>
    <n v="-31.7"/>
    <n v="884.71999999999821"/>
    <x v="19"/>
  </r>
  <r>
    <x v="65"/>
    <s v="FAC.CB"/>
    <s v="FACTURE CARTE"/>
    <x v="212"/>
    <n v="-18.600000000000001"/>
    <n v="866.11999999999819"/>
    <x v="56"/>
  </r>
  <r>
    <x v="65"/>
    <s v="FAC.CB"/>
    <s v="FACTURE CARTE"/>
    <x v="213"/>
    <n v="-13.01"/>
    <n v="853.10999999999819"/>
    <x v="18"/>
  </r>
  <r>
    <x v="65"/>
    <s v="FAC.CB"/>
    <s v="FACTURE CARTE"/>
    <x v="214"/>
    <n v="-4.95"/>
    <n v="848.15999999999815"/>
    <x v="19"/>
  </r>
  <r>
    <x v="66"/>
    <s v="COMMIS."/>
    <s v="COMMISSIONS"/>
    <x v="1"/>
    <n v="-11.47"/>
    <n v="836.68999999999812"/>
    <x v="1"/>
  </r>
  <r>
    <x v="66"/>
    <s v="CHQ NO"/>
    <s v="CHEQUE"/>
    <x v="215"/>
    <n v="-5"/>
    <n v="831.68999999999812"/>
    <x v="57"/>
  </r>
  <r>
    <x v="67"/>
    <s v="SDD"/>
    <s v="PRLV SEPA"/>
    <x v="216"/>
    <n v="-3.78"/>
    <n v="827.90999999999815"/>
    <x v="7"/>
  </r>
  <r>
    <x v="68"/>
    <s v="SDD"/>
    <s v="PRLV SEPA"/>
    <x v="217"/>
    <n v="-62.99"/>
    <n v="764.91999999999814"/>
    <x v="4"/>
  </r>
  <r>
    <x v="69"/>
    <s v="SDD"/>
    <s v="PRLV SEPA"/>
    <x v="218"/>
    <n v="-63.39"/>
    <n v="701.52999999999815"/>
    <x v="5"/>
  </r>
  <r>
    <x v="69"/>
    <s v="SCT"/>
    <s v="VIR SEPA RECU"/>
    <x v="12"/>
    <n v="400"/>
    <n v="1101.5299999999982"/>
    <x v="35"/>
  </r>
  <r>
    <x v="69"/>
    <s v="ECH.PR"/>
    <s v="ECHEANCE PRET"/>
    <x v="219"/>
    <n v="-352.37"/>
    <n v="749.15999999999815"/>
    <x v="6"/>
  </r>
  <r>
    <x v="70"/>
    <s v="RET DAB"/>
    <s v="RETRAIT DAB"/>
    <x v="220"/>
    <n v="-50"/>
    <n v="699.15999999999815"/>
    <x v="9"/>
  </r>
  <r>
    <x v="71"/>
    <s v="REM.CHQ"/>
    <s v="REMISE CHEQUES"/>
    <x v="221"/>
    <n v="913.86"/>
    <n v="1613.0199999999982"/>
    <x v="25"/>
  </r>
  <r>
    <x v="72"/>
    <s v="SCT"/>
    <s v="VIR SEPA RECU"/>
    <x v="222"/>
    <n v="17"/>
    <n v="1630.0199999999982"/>
    <x v="29"/>
  </r>
  <r>
    <x v="73"/>
    <s v="SDD"/>
    <s v="PRLV SEPA"/>
    <x v="223"/>
    <n v="-702"/>
    <n v="928.01999999999816"/>
    <x v="58"/>
  </r>
  <r>
    <x v="73"/>
    <s v="SCT"/>
    <s v="VIR SEPA RECU"/>
    <x v="12"/>
    <n v="160"/>
    <n v="1088.0199999999982"/>
    <x v="12"/>
  </r>
  <r>
    <x v="74"/>
    <s v="SCT"/>
    <s v="VIR SEPA RECU"/>
    <x v="224"/>
    <n v="7.5"/>
    <n v="1095.5199999999982"/>
    <x v="5"/>
  </r>
  <r>
    <x v="74"/>
    <s v="SCT"/>
    <s v="VIR SEPA RECU"/>
    <x v="225"/>
    <n v="374"/>
    <n v="1469.5199999999982"/>
    <x v="59"/>
  </r>
  <r>
    <x v="74"/>
    <s v="SCT"/>
    <s v="VIR SEPA RECU"/>
    <x v="226"/>
    <n v="364.09"/>
    <n v="1833.6099999999981"/>
    <x v="52"/>
  </r>
  <r>
    <x v="73"/>
    <s v="CHQ NO"/>
    <s v="CHEQUE"/>
    <x v="227"/>
    <n v="-25"/>
    <n v="1808.6099999999981"/>
    <x v="60"/>
  </r>
  <r>
    <x v="75"/>
    <s v="FAC.CB"/>
    <s v="FACTURE CARTE"/>
    <x v="228"/>
    <n v="-7.99"/>
    <n v="1800.6199999999981"/>
    <x v="23"/>
  </r>
  <r>
    <x v="75"/>
    <s v="FAC.CB"/>
    <s v="FACTURE CARTE"/>
    <x v="229"/>
    <n v="-22.97"/>
    <n v="1777.649999999998"/>
    <x v="49"/>
  </r>
  <r>
    <x v="75"/>
    <s v="FAC.CB"/>
    <s v="FACTURE CARTE"/>
    <x v="230"/>
    <n v="-30.37"/>
    <n v="1747.2799999999982"/>
    <x v="21"/>
  </r>
  <r>
    <x v="75"/>
    <s v="FAC.CB"/>
    <s v="FACTURE CARTE"/>
    <x v="231"/>
    <n v="-108"/>
    <n v="1639.2799999999982"/>
    <x v="36"/>
  </r>
  <r>
    <x v="75"/>
    <s v="FAC.CB"/>
    <s v="FACTURE CARTE"/>
    <x v="232"/>
    <n v="-8.5"/>
    <n v="1630.7799999999982"/>
    <x v="24"/>
  </r>
  <r>
    <x v="75"/>
    <s v="FAC.CB"/>
    <s v="FACTURE CARTE"/>
    <x v="233"/>
    <n v="-8.5"/>
    <n v="1622.2799999999982"/>
    <x v="24"/>
  </r>
  <r>
    <x v="75"/>
    <s v="FAC.CB"/>
    <s v="FACTURE CARTE"/>
    <x v="234"/>
    <n v="-35.31"/>
    <n v="1586.9699999999982"/>
    <x v="49"/>
  </r>
  <r>
    <x v="75"/>
    <s v="FAC.CB"/>
    <s v="FACTURE CARTE"/>
    <x v="235"/>
    <n v="-14.5"/>
    <n v="1572.4699999999982"/>
    <x v="16"/>
  </r>
  <r>
    <x v="75"/>
    <s v="FAC.CB"/>
    <s v="FACTURE CARTE"/>
    <x v="236"/>
    <n v="-23.99"/>
    <n v="1548.4799999999982"/>
    <x v="21"/>
  </r>
  <r>
    <x v="75"/>
    <s v="FAC.CB"/>
    <s v="FACTURE CARTE"/>
    <x v="237"/>
    <n v="-39.6"/>
    <n v="1508.8799999999983"/>
    <x v="33"/>
  </r>
  <r>
    <x v="75"/>
    <s v="FAC.CB"/>
    <s v="FACTURE CARTE"/>
    <x v="238"/>
    <n v="-70"/>
    <n v="1438.8799999999983"/>
    <x v="61"/>
  </r>
  <r>
    <x v="75"/>
    <s v="FAC.CB"/>
    <s v="FACTURE CARTE"/>
    <x v="239"/>
    <n v="-65.13"/>
    <n v="1373.7499999999982"/>
    <x v="13"/>
  </r>
  <r>
    <x v="75"/>
    <s v="FAC.CB"/>
    <s v="FACTURE CARTE"/>
    <x v="240"/>
    <n v="-39.729999999999997"/>
    <n v="1334.0199999999982"/>
    <x v="13"/>
  </r>
  <r>
    <x v="75"/>
    <s v="FAC.CB"/>
    <s v="FACTURE CARTE"/>
    <x v="241"/>
    <n v="-28.81"/>
    <n v="1305.2099999999982"/>
    <x v="18"/>
  </r>
  <r>
    <x v="75"/>
    <s v="FAC.CB"/>
    <s v="FACTURE CARTE"/>
    <x v="242"/>
    <n v="-56.61"/>
    <n v="1248.5999999999983"/>
    <x v="13"/>
  </r>
  <r>
    <x v="75"/>
    <s v="FAC.CB"/>
    <s v="FACTURE CARTE"/>
    <x v="243"/>
    <n v="-33.24"/>
    <n v="1215.3599999999983"/>
    <x v="21"/>
  </r>
  <r>
    <x v="75"/>
    <s v="FAC.CB"/>
    <s v="FACTURE CARTE"/>
    <x v="244"/>
    <n v="-1"/>
    <n v="1214.3599999999983"/>
    <x v="24"/>
  </r>
  <r>
    <x v="75"/>
    <s v="FAC.CB"/>
    <s v="FACTURE CARTE"/>
    <x v="245"/>
    <n v="-8.5"/>
    <n v="1205.8599999999983"/>
    <x v="24"/>
  </r>
  <r>
    <x v="75"/>
    <s v="FAC.CB"/>
    <s v="FACTURE CARTE"/>
    <x v="246"/>
    <n v="-30.79"/>
    <n v="1175.0699999999983"/>
    <x v="21"/>
  </r>
  <r>
    <x v="75"/>
    <s v="FAC.CB"/>
    <s v="FACTURE CARTE"/>
    <x v="247"/>
    <n v="-41.7"/>
    <n v="1133.3699999999983"/>
    <x v="18"/>
  </r>
  <r>
    <x v="75"/>
    <s v="FAC.CB"/>
    <s v="FACTURE CARTE"/>
    <x v="248"/>
    <n v="-19.3"/>
    <n v="1114.0699999999983"/>
    <x v="13"/>
  </r>
  <r>
    <x v="75"/>
    <s v="FAC.CB"/>
    <s v="FACTURE CARTE"/>
    <x v="248"/>
    <n v="-38.78"/>
    <n v="1075.2899999999984"/>
    <x v="13"/>
  </r>
  <r>
    <x v="75"/>
    <s v="FAC.CB"/>
    <s v="FACTURE CARTE"/>
    <x v="249"/>
    <n v="-7.99"/>
    <n v="1067.2999999999984"/>
    <x v="23"/>
  </r>
  <r>
    <x v="75"/>
    <s v="FAC.CB"/>
    <s v="FACTURE CARTE"/>
    <x v="250"/>
    <n v="-31.76"/>
    <n v="1035.5399999999984"/>
    <x v="13"/>
  </r>
  <r>
    <x v="75"/>
    <s v="FAC.CB"/>
    <s v="FACTURE CARTE"/>
    <x v="251"/>
    <n v="-34.700000000000003"/>
    <n v="1000.8399999999983"/>
    <x v="2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3">
  <r>
    <d v="2018-09-28T00:00:00"/>
    <s v="FAC.CB"/>
    <s v="FACTURE CARTE"/>
    <s v="DU 240918 SA PERIS MONTAR OLONZAC CARTE"/>
    <x v="0"/>
    <e v="#VALUE!"/>
    <x v="0"/>
  </r>
  <r>
    <d v="2018-09-28T00:00:00"/>
    <s v="FAC.CB"/>
    <s v="FACTURE CARTE"/>
    <s v="DU 010918 ASF RUEIL MALMAIS CARTE 4974XX"/>
    <x v="1"/>
    <e v="#VALUE!"/>
    <x v="1"/>
  </r>
  <r>
    <d v="2018-09-28T00:00:00"/>
    <s v="FAC.CB"/>
    <s v="FACTURE CARTE"/>
    <s v="DU 310818 BIOMINERVOIS OLONZAC CARTE 497"/>
    <x v="2"/>
    <e v="#VALUE!"/>
    <x v="2"/>
  </r>
  <r>
    <d v="2018-09-28T00:00:00"/>
    <s v="FAC.CB"/>
    <s v="FACTURE CARTE"/>
    <s v="DU 110918 BIOMINERVOIS OLONZAC CARTE 497"/>
    <x v="3"/>
    <e v="#VALUE!"/>
    <x v="2"/>
  </r>
  <r>
    <d v="2018-09-28T00:00:00"/>
    <s v="FAC.CB"/>
    <s v="FACTURE CARTE"/>
    <s v="DU 180918 BIOMINERVOIS OLONZAC CARTE 497"/>
    <x v="4"/>
    <e v="#VALUE!"/>
    <x v="2"/>
  </r>
  <r>
    <d v="2018-09-28T00:00:00"/>
    <s v="FAC.CB"/>
    <s v="FACTURE CARTE"/>
    <s v="DU 260918 BIOMINERVOIS OLONZAC CARTE 497"/>
    <x v="5"/>
    <e v="#VALUE!"/>
    <x v="2"/>
  </r>
  <r>
    <d v="2018-09-05T00:00:00"/>
    <s v="SDD"/>
    <s v="PRLV SEPA"/>
    <s v="CARDIF ASSURANCE VIE ECH/050918 ID EMETT"/>
    <x v="6"/>
    <e v="#VALUE!"/>
    <x v="3"/>
  </r>
  <r>
    <d v="2018-09-11T00:00:00"/>
    <s v="SCT"/>
    <s v="VIR SEPA RECU"/>
    <s v="/DE C.P.A.M. CARCASSONNE /MOTIF 18253"/>
    <x v="7"/>
    <e v="#VALUE!"/>
    <x v="4"/>
  </r>
  <r>
    <d v="2018-09-25T00:00:00"/>
    <s v="SCT"/>
    <s v="VIR SEPA RECU"/>
    <s v="/DE C.P.A.M. CARCASSONNE /MOTIF 18267"/>
    <x v="8"/>
    <e v="#VALUE!"/>
    <x v="4"/>
  </r>
  <r>
    <d v="2018-09-24T00:00:00"/>
    <s v="SCT"/>
    <s v="VIR SEPA EMIS"/>
    <s v="/DE GLASER SARAH /MOTIF SOLDE FORTUNÉO --&gt; Livret épargne"/>
    <x v="9"/>
    <e v="#VALUE!"/>
    <x v="5"/>
  </r>
  <r>
    <d v="2018-09-28T00:00:00"/>
    <s v="FAC.CB"/>
    <s v="FACTURE CARTE"/>
    <s v="DU 140918 PRESSE D OLONZA OLONZAC CARTE"/>
    <x v="10"/>
    <e v="#VALUE!"/>
    <x v="6"/>
  </r>
  <r>
    <d v="2018-09-10T00:00:00"/>
    <s v="ECH.PR"/>
    <s v="ECHEANCE PRET"/>
    <s v="ECHEANCE PRET 01333 60927434 (CAPITAL DU 11570,57 EUR)"/>
    <x v="11"/>
    <e v="#VALUE!"/>
    <x v="7"/>
  </r>
  <r>
    <d v="2018-09-17T00:00:00"/>
    <s v="SDD"/>
    <s v="PRLV SEPA"/>
    <s v="EDF ECH 170918"/>
    <x v="12"/>
    <e v="#VALUE!"/>
    <x v="8"/>
  </r>
  <r>
    <d v="2018-09-28T00:00:00"/>
    <s v="FAC.CB"/>
    <s v="FACTURE CARTE"/>
    <s v="DU 030918 ETS LACANS CAIS HOMPS CARTE 49"/>
    <x v="13"/>
    <e v="#VALUE!"/>
    <x v="9"/>
  </r>
  <r>
    <d v="2018-09-04T00:00:00"/>
    <s v="COMMIS."/>
    <s v="COMMISSIONS"/>
    <s v="COTISATION ESPRIT LIBRE"/>
    <x v="14"/>
    <e v="#VALUE!"/>
    <x v="10"/>
  </r>
  <r>
    <d v="2018-09-04T00:00:00"/>
    <s v="FRAIS"/>
    <s v="FRAIS"/>
    <s v="DE TENUE DE COMPTE AVEC REMISE"/>
    <x v="15"/>
    <e v="#VALUE!"/>
    <x v="11"/>
  </r>
  <r>
    <d v="2018-09-10T00:00:00"/>
    <s v="SDD"/>
    <s v="PRLV SEPA"/>
    <s v="MAAF ASSURANCES SA ECH/100918 ID EMETTEU"/>
    <x v="16"/>
    <e v="#VALUE!"/>
    <x v="12"/>
  </r>
  <r>
    <d v="2018-09-10T00:00:00"/>
    <s v="SDD"/>
    <s v="PRLV SEPA"/>
    <s v="PRLV SEPA MAAF SANTE ECH/100918 ID EMETTEUR/FR26ZZ"/>
    <x v="17"/>
    <e v="#VALUE!"/>
    <x v="13"/>
  </r>
  <r>
    <d v="2018-09-11T00:00:00"/>
    <s v="SCT"/>
    <s v="VIR SEPA RECU"/>
    <s v="/DE MAAF SANTE /MOTIF 201804290943 00769"/>
    <x v="18"/>
    <e v="#VALUE!"/>
    <x v="13"/>
  </r>
  <r>
    <d v="2018-09-14T00:00:00"/>
    <s v="SCT"/>
    <s v="VIR SEPA RECU"/>
    <s v="/DE MAAF SANTE /MOTIF 201804068310"/>
    <x v="19"/>
    <e v="#VALUE!"/>
    <x v="13"/>
  </r>
  <r>
    <d v="2018-09-27T00:00:00"/>
    <s v="SCT"/>
    <s v="VIR SEPA RECU"/>
    <s v="/DE MAAF SANTE /MOTIF 201804290943 00769"/>
    <x v="18"/>
    <e v="#VALUE!"/>
    <x v="13"/>
  </r>
  <r>
    <d v="2018-09-10T00:00:00"/>
    <s v="SDD"/>
    <s v="PRLV SEPA"/>
    <s v="PRLV SEPA ORANGE ECH/100918 ID EMETTEUR/FR18ZZZ002"/>
    <x v="20"/>
    <e v="#VALUE!"/>
    <x v="14"/>
  </r>
  <r>
    <d v="2018-09-28T00:00:00"/>
    <s v="FAC.CB"/>
    <s v="FACTURE CARTE"/>
    <s v="DU 290818 ALMAPHAR PEPIEUX CARTE 4974XXX"/>
    <x v="21"/>
    <e v="#VALUE!"/>
    <x v="15"/>
  </r>
  <r>
    <d v="2018-09-28T00:00:00"/>
    <s v="FAC.CB"/>
    <s v="FACTURE CARTE"/>
    <s v="DU 030918 ALMAPHAR PEPIEUX CARTE 4974XXX"/>
    <x v="22"/>
    <e v="#VALUE!"/>
    <x v="15"/>
  </r>
  <r>
    <d v="2018-09-28T00:00:00"/>
    <s v="FAC.CB"/>
    <s v="FACTURE CARTE"/>
    <s v="DU 130918 ALMAPHAR PEPIEUX CARTE 4974XXX"/>
    <x v="23"/>
    <e v="#VALUE!"/>
    <x v="15"/>
  </r>
  <r>
    <d v="2018-09-28T00:00:00"/>
    <s v="FAC.CB"/>
    <s v="FACTURE CARTE"/>
    <s v="DU 220918 SEL BARTHES DUR BIZE MINERVO C"/>
    <x v="24"/>
    <e v="#VALUE!"/>
    <x v="15"/>
  </r>
  <r>
    <d v="2018-09-28T00:00:00"/>
    <s v="FAC.CB"/>
    <s v="FACTURE CARTE"/>
    <s v="DU 270918 ALMAPHAR PEPIEUX CARTE 4974XXX"/>
    <x v="25"/>
    <e v="#VALUE!"/>
    <x v="15"/>
  </r>
  <r>
    <d v="2018-09-26T00:00:00"/>
    <s v="SCT"/>
    <s v="VIR SEPA RECU"/>
    <s v="/DE PORTAL JEROME /MOTIF ELIOT /REF"/>
    <x v="26"/>
    <e v="#VALUE!"/>
    <x v="16"/>
  </r>
  <r>
    <d v="2018-09-28T00:00:00"/>
    <s v="FAC.CB"/>
    <s v="FACTURE CARTE"/>
    <s v="DU 310818 LA GRANGE BIZE MINERVOI CARTE"/>
    <x v="27"/>
    <e v="#VALUE!"/>
    <x v="17"/>
  </r>
  <r>
    <d v="2018-09-17T00:00:00"/>
    <s v="RET DAB"/>
    <s v="RETRAIT DAB"/>
    <s v="14/09/18 16H49 07184636 CRCA DU LANGUEDO"/>
    <x v="28"/>
    <e v="#VALUE!"/>
    <x v="18"/>
  </r>
  <r>
    <d v="2018-09-25T00:00:00"/>
    <s v="RET DAB"/>
    <s v="RETRAIT DAB"/>
    <s v="22/09/18 12H17 00008235 CREDIT AGRICOLE CHABRIERES ST MA"/>
    <x v="29"/>
    <e v="#VALUE!"/>
    <x v="18"/>
  </r>
  <r>
    <d v="2018-09-07T00:00:00"/>
    <s v="REM.CHQ"/>
    <s v="REMISE CHEQUES"/>
    <s v="salaire 08/2018 BORDEREAU 02872086 "/>
    <x v="30"/>
    <e v="#VALUE!"/>
    <x v="19"/>
  </r>
  <r>
    <d v="2018-09-28T00:00:00"/>
    <s v="FAC.CB"/>
    <s v="FACTURE CARTE"/>
    <s v="DU 020918 E.LECLERC CARTE 4974XXXXXXXX29"/>
    <x v="31"/>
    <e v="#VALUE!"/>
    <x v="20"/>
  </r>
  <r>
    <d v="2018-09-28T00:00:00"/>
    <s v="FAC.CB"/>
    <s v="FACTURE CARTE"/>
    <s v="DU 110918 CARREFOUR MARKE LEZIGNAN CORB"/>
    <x v="28"/>
    <e v="#VALUE!"/>
    <x v="20"/>
  </r>
  <r>
    <d v="2018-09-28T00:00:00"/>
    <s v="FAC.CB"/>
    <s v="FACTURE CARTE"/>
    <s v="DU 110918 LES PAINS DE GA LEZIGNAN CORB"/>
    <x v="32"/>
    <e v="#VALUE!"/>
    <x v="20"/>
  </r>
  <r>
    <d v="2018-09-28T00:00:00"/>
    <s v="FAC.CB"/>
    <s v="FACTURE CARTE"/>
    <s v="DU 200918 COCCINELLE PEPIEUX CARTE 4974X"/>
    <x v="33"/>
    <e v="#VALUE!"/>
    <x v="20"/>
  </r>
  <r>
    <d v="2018-09-28T00:00:00"/>
    <s v="FAC.CB"/>
    <s v="FACTURE CARTE"/>
    <s v="DU 220918 INTERMARCHE SAINT MARCEL CARTE"/>
    <x v="34"/>
    <e v="#VALUE!"/>
    <x v="20"/>
  </r>
  <r>
    <d v="2018-09-28T00:00:00"/>
    <s v="FAC.CB"/>
    <s v="FACTURE CARTE"/>
    <s v="DU 220918 INTERMARCHE SAINT MARCEL CARTE"/>
    <x v="35"/>
    <e v="#VALUE!"/>
    <x v="20"/>
  </r>
  <r>
    <d v="2018-09-03T00:00:00"/>
    <s v="SCT"/>
    <s v="VIR SEPA RECU"/>
    <s v="/DE GLASER SARAH /MOTIF CLOTURE LIVRET /"/>
    <x v="36"/>
    <e v="#VALUE!"/>
    <x v="21"/>
  </r>
  <r>
    <d v="2018-09-11T00:00:00"/>
    <s v="CHQ NO"/>
    <s v="CHEQUE"/>
    <s v="N°5920333"/>
    <x v="37"/>
    <e v="#VALUE!"/>
    <x v="22"/>
  </r>
  <r>
    <d v="2018-09-12T00:00:00"/>
    <s v="CHQ NO"/>
    <s v="CHEQUE"/>
    <s v="N°5920334"/>
    <x v="38"/>
    <e v="#VALUE!"/>
    <x v="22"/>
  </r>
  <r>
    <d v="2018-09-20T00:00:00"/>
    <s v="CHQ NO"/>
    <s v="CHEQUE"/>
    <s v="N°5920335"/>
    <x v="39"/>
    <e v="#VALUE!"/>
    <x v="22"/>
  </r>
  <r>
    <d v="2018-09-28T00:00:00"/>
    <s v="FAC.CB"/>
    <s v="FACTURE CARTE"/>
    <s v="DU 200918 CC MINERVOIS ST PONS DE TH CAR"/>
    <x v="40"/>
    <e v="#VALUE!"/>
    <x v="2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3">
  <r>
    <d v="2018-04-04T00:00:00"/>
    <s v="COMMIS."/>
    <s v="COMMISSIONS"/>
    <s v="COTISATION ESPRIT LIBRE"/>
    <x v="0"/>
    <m/>
    <x v="0"/>
  </r>
  <r>
    <d v="2018-04-04T00:00:00"/>
    <s v="SCT"/>
    <s v="VIR SEPA RECU"/>
    <s v="/DE POLE EMPLOI /MOTIF 46 351 7593109E 0"/>
    <x v="1"/>
    <m/>
    <x v="1"/>
  </r>
  <r>
    <d v="2018-04-04T00:00:00"/>
    <s v="FRAIS"/>
    <s v="FRAIS"/>
    <s v="DE TENUE DE COMPTE AVEC REMISE"/>
    <x v="2"/>
    <m/>
    <x v="2"/>
  </r>
  <r>
    <d v="2018-04-09T00:00:00"/>
    <s v="SDD"/>
    <s v="PRLV SEPA"/>
    <s v="ORANGE ECH/090418 ID EMETTEUR/FR18ZZZ002"/>
    <x v="3"/>
    <m/>
    <x v="3"/>
  </r>
  <r>
    <d v="2018-04-10T00:00:00"/>
    <s v="SDD"/>
    <s v="PRLV SEPA"/>
    <s v="MAAF SANTE ECH/100418 ID EMETTEUR/FR26ZZ"/>
    <x v="4"/>
    <m/>
    <x v="4"/>
  </r>
  <r>
    <d v="2018-04-10T00:00:00"/>
    <s v="ECH.PR"/>
    <s v="ECHEANCE PRET"/>
    <s v="01333 60927434 (CAPITAL DU 12820,28 EUR)"/>
    <x v="5"/>
    <m/>
    <x v="5"/>
  </r>
  <r>
    <d v="2018-04-13T00:00:00"/>
    <s v="SDD"/>
    <s v="PRLV SEPA"/>
    <s v="CARDIF ASSURANCE VIE ECH/130418 ID EMETT"/>
    <x v="6"/>
    <n v="-15.8"/>
    <x v="6"/>
  </r>
  <r>
    <d v="2018-04-17T00:00:00"/>
    <s v="SCT"/>
    <s v="VIR SEPA RECU"/>
    <s v="/DE MME DAPHNE GLASER /MOTIF PRET PERSON"/>
    <x v="7"/>
    <n v="1984.2"/>
    <x v="7"/>
  </r>
  <r>
    <d v="2018-04-24T00:00:00"/>
    <s v="RET DAB"/>
    <s v="RETRAIT DAB"/>
    <s v="23/04/18 14H55 07184636 CRCA DU LANGUEDO"/>
    <x v="8"/>
    <n v="1964.2"/>
    <x v="8"/>
  </r>
  <r>
    <d v="2018-04-25T00:00:00"/>
    <s v="CHQ NO"/>
    <s v="CHEQUE"/>
    <s v="N°5920321"/>
    <x v="9"/>
    <n v="1943.54"/>
    <x v="9"/>
  </r>
  <r>
    <d v="2018-04-30T00:00:00"/>
    <s v="COMMIS."/>
    <s v="COMMISSIONS"/>
    <s v="D INTERVENTION"/>
    <x v="10"/>
    <n v="1935.54"/>
    <x v="10"/>
  </r>
  <r>
    <d v="2018-04-30T00:00:00"/>
    <s v="SCT"/>
    <s v="VIR SEPA RECU"/>
    <s v="/DE PORTAL JEROME /MOTIF ELIOT /REF"/>
    <x v="11"/>
    <n v="2095.54"/>
    <x v="11"/>
  </r>
  <r>
    <d v="2018-04-30T00:00:00"/>
    <s v="FAC.CB"/>
    <s v="FACTURE CARTE"/>
    <s v="DU 100418 PRIMA LA REDORTE CARTE 4974XXX"/>
    <x v="12"/>
    <n v="2001.47"/>
    <x v="12"/>
  </r>
  <r>
    <d v="2018-04-30T00:00:00"/>
    <s v="FAC.CB"/>
    <s v="FACTURE CARTE"/>
    <s v="DU 150418 CARTE GRISE NET TOULOUSE CARTE"/>
    <x v="13"/>
    <n v="1928.71"/>
    <x v="13"/>
  </r>
  <r>
    <d v="2018-04-30T00:00:00"/>
    <s v="FAC.CB"/>
    <s v="FACTURE CARTE"/>
    <s v="DU 190418 CARREFOUR MARKE LEZIGNAN CORB"/>
    <x v="14"/>
    <n v="1877.04"/>
    <x v="12"/>
  </r>
  <r>
    <d v="2018-04-30T00:00:00"/>
    <s v="FAC.CB"/>
    <s v="FACTURE CARTE"/>
    <s v="DU 190418 BRICOMARCHE LEZIGNAN CORB CART"/>
    <x v="15"/>
    <n v="1825.49"/>
    <x v="14"/>
  </r>
  <r>
    <d v="2018-04-30T00:00:00"/>
    <s v="FAC.CB"/>
    <s v="FACTURE CARTE"/>
    <s v="DU 300318 INTERMARCHE DAC CAPESTANG CART"/>
    <x v="16"/>
    <n v="1785.22"/>
    <x v="12"/>
  </r>
  <r>
    <d v="2018-04-30T00:00:00"/>
    <s v="FAC.CB"/>
    <s v="FACTURE CARTE"/>
    <s v="DU 110418 CAFE DE LA PLAC LA CAUNETTE CA"/>
    <x v="17"/>
    <n v="1749.52"/>
    <x v="15"/>
  </r>
  <r>
    <d v="2018-04-30T00:00:00"/>
    <s v="FAC.CB"/>
    <s v="FACTURE CARTE"/>
    <s v="DU 020418 LE CHAIX HOMPS CARTE 4974XXXXX"/>
    <x v="18"/>
    <n v="1716.8799999999999"/>
    <x v="16"/>
  </r>
  <r>
    <d v="2018-04-30T00:00:00"/>
    <s v="FAC.CB"/>
    <s v="FACTURE CARTE"/>
    <s v="DU 120418 CASINO OLONZAC OLONZAC CARTE 4"/>
    <x v="19"/>
    <n v="1684.6499999999999"/>
    <x v="12"/>
  </r>
  <r>
    <d v="2018-04-30T00:00:00"/>
    <s v="FAC.CB"/>
    <s v="FACTURE CARTE"/>
    <s v="DU 250418 BIOMINERVOIS OLONZAC CARTE 497"/>
    <x v="20"/>
    <n v="1653.4899999999998"/>
    <x v="17"/>
  </r>
  <r>
    <d v="2018-04-30T00:00:00"/>
    <s v="FAC.CB"/>
    <s v="FACTURE CARTE"/>
    <s v="DU 060418 ETS LACANS CAIS HOMPS CARTE 49"/>
    <x v="21"/>
    <n v="1624.7099999999998"/>
    <x v="12"/>
  </r>
  <r>
    <d v="2018-04-30T00:00:00"/>
    <s v="FAC.CB"/>
    <s v="FACTURE CARTE"/>
    <s v="DU 260418 ETS LACANS CAIS HOMPS CARTE 49"/>
    <x v="22"/>
    <n v="1596.5599999999997"/>
    <x v="12"/>
  </r>
  <r>
    <d v="2018-04-30T00:00:00"/>
    <s v="FAC.CB"/>
    <s v="FACTURE CARTE"/>
    <s v="DU 290318 BIOMINERVOIS OLONZAC CARTE 497"/>
    <x v="23"/>
    <n v="1571.0599999999997"/>
    <x v="12"/>
  </r>
  <r>
    <d v="2018-04-30T00:00:00"/>
    <s v="FAC.CB"/>
    <s v="FACTURE CARTE"/>
    <s v="DU 230418 PHIE DES ALLEES OLONZAC CARTE"/>
    <x v="24"/>
    <n v="1552.9599999999998"/>
    <x v="18"/>
  </r>
  <r>
    <d v="2018-04-30T00:00:00"/>
    <s v="FAC.CB"/>
    <s v="FACTURE CARTE"/>
    <s v="DU 230418 PHARMACIE DELON LEZIGNAN CORB"/>
    <x v="25"/>
    <n v="1535.0599999999997"/>
    <x v="18"/>
  </r>
  <r>
    <d v="2018-04-30T00:00:00"/>
    <s v="FAC.CB"/>
    <s v="FACTURE CARTE"/>
    <s v="DU 090418 BIOMINERVOIS OLONZAC CARTE 497"/>
    <x v="26"/>
    <n v="1517.3099999999997"/>
    <x v="17"/>
  </r>
  <r>
    <d v="2018-04-30T00:00:00"/>
    <s v="FAC.CB"/>
    <s v="FACTURE CARTE"/>
    <s v="DU 190418 PEPI D ARCADIE LEZIGNAN CORB C"/>
    <x v="27"/>
    <n v="1501.3099999999997"/>
    <x v="19"/>
  </r>
  <r>
    <d v="2018-04-30T00:00:00"/>
    <s v="FAC.CB"/>
    <s v="FACTURE CARTE"/>
    <s v="DU 300318 SHELL 2533 SERVIAN CARTE 4974X"/>
    <x v="28"/>
    <n v="1485.7099999999998"/>
    <x v="20"/>
  </r>
  <r>
    <d v="2018-04-30T00:00:00"/>
    <s v="FAC.CB"/>
    <s v="FACTURE CARTE"/>
    <s v="DU 030418 LA POSTE 340200 OLONZAC CARTE"/>
    <x v="29"/>
    <n v="1472.5599999999997"/>
    <x v="21"/>
  </r>
  <r>
    <d v="2018-04-30T00:00:00"/>
    <s v="FAC.CB"/>
    <s v="FACTURE CARTE"/>
    <s v="DU 280418 NETFLIX COM COURBEVOIE CARTE 4"/>
    <x v="30"/>
    <n v="1464.5699999999997"/>
    <x v="22"/>
  </r>
  <r>
    <d v="2018-04-30T00:00:00"/>
    <s v="FAC.CB"/>
    <s v="FACTURE CARTE"/>
    <s v="DU 300318 ASF MONTPELLI RUEIL MALMAIS CA"/>
    <x v="31"/>
    <n v="1459.1699999999996"/>
    <x v="23"/>
  </r>
  <r>
    <d v="2018-04-30T00:00:00"/>
    <s v="FAC.CB"/>
    <s v="FACTURE CARTE"/>
    <s v="DU 240418 ASF RUEIL MALMAIS CARTE 4974XX"/>
    <x v="32"/>
    <n v="1458.3699999999997"/>
    <x v="2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8">
  <r>
    <d v="2018-06-04T00:00:00"/>
    <s v="COMMIS."/>
    <s v="COMMISSIONS"/>
    <s v="COTISATION ESPRIT LIBRE"/>
    <x v="0"/>
    <n v="-11.47"/>
    <x v="0"/>
  </r>
  <r>
    <d v="2018-06-04T00:00:00"/>
    <s v="FRAIS"/>
    <s v="FRAIS"/>
    <s v="DE TENUE DE COMPTE AVEC REMISE"/>
    <x v="1"/>
    <n v="-12.72"/>
    <x v="1"/>
  </r>
  <r>
    <d v="2018-06-04T00:00:00"/>
    <s v="REM.CHQ"/>
    <s v="REMISE CHEQUES"/>
    <s v="salaire 05/2018 BORDEREAU 01176366 "/>
    <x v="2"/>
    <n v="639.20999999999992"/>
    <x v="2"/>
  </r>
  <r>
    <d v="2018-06-05T00:00:00"/>
    <s v="SDD"/>
    <s v="PRLV SEPA"/>
    <s v="CARDIF ASSURANCE VIE ECH/050618 ID EMETT"/>
    <x v="3"/>
    <n v="634.2399999999999"/>
    <x v="3"/>
  </r>
  <r>
    <d v="2018-06-06T00:00:00"/>
    <s v="RET DAB"/>
    <s v="RETRAIT DAB"/>
    <s v="05/06/18 12H05 10909000CE LANGUEDOC-ROUSSIL OLONZAC"/>
    <x v="4"/>
    <n v="604.2399999999999"/>
    <x v="4"/>
  </r>
  <r>
    <d v="2018-06-06T00:00:00"/>
    <s v="RET DAB"/>
    <s v="RETRAIT DAB"/>
    <s v="05/06/18 11H41 10909000CE LANGUEDOC-ROUSSIL OLONZAC"/>
    <x v="4"/>
    <n v="574.2399999999999"/>
    <x v="4"/>
  </r>
  <r>
    <d v="2018-06-11T00:00:00"/>
    <s v="SDD"/>
    <s v="PRLV SEPA"/>
    <s v="ORANGE ECH/110618 ID EMETTEUR/FR18ZZZ002"/>
    <x v="5"/>
    <n v="496.45999999999992"/>
    <x v="5"/>
  </r>
  <r>
    <d v="2018-06-11T00:00:00"/>
    <s v="SDD"/>
    <s v="PRLV SEPA"/>
    <s v="MAAF SANTE ECH/110618 ID EMETTEUR/FR26ZZ"/>
    <x v="6"/>
    <n v="446.30999999999995"/>
    <x v="6"/>
  </r>
  <r>
    <d v="2018-06-11T00:00:00"/>
    <s v="ECH.PR"/>
    <s v="ECHEANCE PRET"/>
    <s v="01333 60927434 (CAPITAL DU 12197,44 EUR)"/>
    <x v="7"/>
    <n v="93.939999999999941"/>
    <x v="7"/>
  </r>
  <r>
    <d v="2018-06-11T00:00:00"/>
    <s v="RET DAB"/>
    <s v="RETRAIT DAB"/>
    <s v="08/06/18 17H50 07184636 CRCA DU LANGUEDOC OLONZAC"/>
    <x v="8"/>
    <n v="73.939999999999941"/>
    <x v="4"/>
  </r>
  <r>
    <d v="2018-06-12T00:00:00"/>
    <s v="SCT"/>
    <s v="VIR SEPA RECU"/>
    <s v="/DE GLASER ANNA GIZ /MOTIF REMBOURSEMENT JULIEN MAUGIS"/>
    <x v="9"/>
    <n v="273.93999999999994"/>
    <x v="8"/>
  </r>
  <r>
    <d v="2018-06-13T00:00:00"/>
    <s v="RET DAB"/>
    <s v="RETRAIT DAB"/>
    <s v="12/06/18 17H55 01637615 CRCA DU LANGUEDOC LA REDORTE"/>
    <x v="10"/>
    <n v="233.93999999999994"/>
    <x v="4"/>
  </r>
  <r>
    <d v="2018-06-15T00:00:00"/>
    <s v="SDD"/>
    <s v="VIR SEPA RECU"/>
    <s v="MAAF SANTE "/>
    <x v="11"/>
    <n v="330.26999999999992"/>
    <x v="6"/>
  </r>
  <r>
    <d v="2018-06-18T00:00:00"/>
    <s v="SDD"/>
    <s v="VIR SEPA RECU"/>
    <s v="MAAF SANTE "/>
    <x v="12"/>
    <n v="357.02999999999992"/>
    <x v="6"/>
  </r>
  <r>
    <d v="2018-06-26T00:00:00"/>
    <s v="SCT"/>
    <s v="VIR SEPA RECU"/>
    <s v="/DE PORTAL JEROME /MOTIF ELIOT /REF"/>
    <x v="13"/>
    <n v="517.03"/>
    <x v="9"/>
  </r>
  <r>
    <d v="2018-06-27T00:00:00"/>
    <s v="SCT"/>
    <s v="VIR SEPA RECU"/>
    <s v="/DE PORTAL JEROME /MOTIF ELIOT /REF"/>
    <x v="14"/>
    <n v="1117.03"/>
    <x v="10"/>
  </r>
  <r>
    <d v="2018-06-29T00:00:00"/>
    <s v="FAC.CB"/>
    <s v="FACTURE CARTE"/>
    <s v="DU 290518 COVALSTE DAC ST CHINIAN"/>
    <x v="15"/>
    <n v="1076.8599999999999"/>
    <x v="11"/>
  </r>
  <r>
    <d v="2018-06-29T00:00:00"/>
    <s v="FAC.CB"/>
    <s v="FACTURE CARTE"/>
    <s v="DU 310518 ALMAPHAR PEPIEUX"/>
    <x v="16"/>
    <n v="1056.3599999999999"/>
    <x v="12"/>
  </r>
  <r>
    <d v="2018-06-29T00:00:00"/>
    <s v="FAC.CB"/>
    <s v="FACTURE CARTE"/>
    <s v="DU 310518 COCCINELLE PEPIEUX"/>
    <x v="17"/>
    <n v="988.67999999999984"/>
    <x v="11"/>
  </r>
  <r>
    <d v="2018-06-29T00:00:00"/>
    <s v="FAC.CB"/>
    <s v="FACTURE CARTE"/>
    <s v="DU 010618 CASINO OLONZAC OLONZAC"/>
    <x v="18"/>
    <n v="945.02999999999986"/>
    <x v="11"/>
  </r>
  <r>
    <d v="2018-06-29T00:00:00"/>
    <s v="FAC.CB"/>
    <s v="FACTURE CARTE"/>
    <s v="DU 010618 SNCF INTERNET PARIS CEDEX 0"/>
    <x v="19"/>
    <n v="801.02999999999986"/>
    <x v="13"/>
  </r>
  <r>
    <d v="2018-06-29T00:00:00"/>
    <s v="FAC.CB"/>
    <s v="FACTURE CARTE"/>
    <s v="DU 070618 PHARMACIE DU PA LA REDORTE"/>
    <x v="20"/>
    <n v="780.13999999999987"/>
    <x v="12"/>
  </r>
  <r>
    <d v="2018-06-29T00:00:00"/>
    <s v="FAC.CB"/>
    <s v="FACTURE CARTE"/>
    <s v="DU 090618 CASINO OLONZAC OLONZAC"/>
    <x v="21"/>
    <n v="768.44999999999982"/>
    <x v="11"/>
  </r>
  <r>
    <d v="2018-06-29T00:00:00"/>
    <s v="FAC.CB"/>
    <s v="FACTURE CARTE"/>
    <s v="DU 090618 PHARMACIE LEZIGNAN"/>
    <x v="22"/>
    <n v="752.54999999999984"/>
    <x v="12"/>
  </r>
  <r>
    <d v="2018-06-29T00:00:00"/>
    <s v="FAC.CB"/>
    <s v="FACTURE CARTE"/>
    <s v="DU 110618 BIOMINERVOIS OLONZAC"/>
    <x v="23"/>
    <n v="723.68999999999983"/>
    <x v="14"/>
  </r>
  <r>
    <d v="2018-06-29T00:00:00"/>
    <s v="FAC.CB"/>
    <s v="FACTURE CARTE"/>
    <s v="DU 120618 ETS LACANS CAIS HOMPS"/>
    <x v="24"/>
    <n v="668.54999999999984"/>
    <x v="11"/>
  </r>
  <r>
    <d v="2018-06-29T00:00:00"/>
    <s v="FAC.CB"/>
    <s v="FACTURE CARTE"/>
    <s v="DU 140618 BIOMINERVOIS OLONZAC"/>
    <x v="25"/>
    <n v="647.0899999999998"/>
    <x v="14"/>
  </r>
  <r>
    <d v="2018-06-29T00:00:00"/>
    <s v="FAC.CB"/>
    <s v="FACTURE CARTE"/>
    <s v="DU 140618 PRIMA LA REDORTE"/>
    <x v="26"/>
    <n v="605.64999999999986"/>
    <x v="11"/>
  </r>
  <r>
    <d v="2018-06-29T00:00:00"/>
    <s v="FAC.CB"/>
    <s v="FACTURE CARTE"/>
    <s v="DU 140618 PRIMA LA REDORTE"/>
    <x v="27"/>
    <n v="546.9899999999999"/>
    <x v="11"/>
  </r>
  <r>
    <d v="2018-06-29T00:00:00"/>
    <s v="FAC.CB"/>
    <s v="FACTURE CARTE"/>
    <s v="DU 170618 BK RESTO 720 NARBONNE"/>
    <x v="28"/>
    <n v="532.88999999999987"/>
    <x v="15"/>
  </r>
  <r>
    <d v="2018-06-29T00:00:00"/>
    <s v="FAC.CB"/>
    <s v="FACTURE CARTE"/>
    <s v="DU 170618 TRIDOME JARDINE NARBONNE CEDE"/>
    <x v="29"/>
    <n v="502.08999999999986"/>
    <x v="16"/>
  </r>
  <r>
    <d v="2018-06-29T00:00:00"/>
    <s v="FAC.CB"/>
    <s v="FACTURE CARTE"/>
    <s v="DU 190618 SNC AITA OLONZAC"/>
    <x v="30"/>
    <n v="488.48999999999984"/>
    <x v="17"/>
  </r>
  <r>
    <d v="2018-06-29T00:00:00"/>
    <s v="FAC.CB"/>
    <s v="FACTURE CARTE"/>
    <s v="DU 210618 BIOMINERVOIS OLONZAC"/>
    <x v="31"/>
    <n v="470.64999999999986"/>
    <x v="14"/>
  </r>
  <r>
    <d v="2018-06-29T00:00:00"/>
    <s v="FAC.CB"/>
    <s v="FACTURE CARTE"/>
    <s v="DU 210618 ALMAPHAR PEPIEUX"/>
    <x v="32"/>
    <n v="441.84999999999985"/>
    <x v="12"/>
  </r>
  <r>
    <d v="2018-06-29T00:00:00"/>
    <s v="FAC.CB"/>
    <s v="FACTURE CARTE"/>
    <s v="DU 220618 ETS LACANS CAIS HOMPS"/>
    <x v="33"/>
    <n v="431.36999999999983"/>
    <x v="11"/>
  </r>
  <r>
    <d v="2018-06-29T00:00:00"/>
    <s v="FAC.CB"/>
    <s v="FACTURE CARTE"/>
    <s v="DU 220618 STATION EST LAC HOMPS"/>
    <x v="34"/>
    <n v="392.17999999999984"/>
    <x v="18"/>
  </r>
  <r>
    <d v="2018-06-29T00:00:00"/>
    <s v="FAC.CB"/>
    <s v="FACTURE CARTE"/>
    <s v="DU 280618 NETFLIX COM COURBEVOIE"/>
    <x v="35"/>
    <n v="384.18999999999983"/>
    <x v="19"/>
  </r>
  <r>
    <d v="2018-06-29T00:00:00"/>
    <s v="FAC.CB"/>
    <s v="FACTURE CARTE"/>
    <s v="DU 280618 PRIMA LA REDORTE"/>
    <x v="36"/>
    <n v="364.42999999999984"/>
    <x v="1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58">
  <r>
    <d v="2018-07-02T00:00:00"/>
    <s v="SDD"/>
    <s v="PRLV SEPA"/>
    <s v="EDF ECH020718"/>
    <x v="0"/>
    <n v="-322.74"/>
    <x v="0"/>
  </r>
  <r>
    <d v="2018-07-03T00:00:00"/>
    <s v="COMMIS."/>
    <s v="COMMISSIONS"/>
    <s v="COMMISSIONS COTISATION ESPRIT LIBRE"/>
    <x v="1"/>
    <n v="-334.21000000000004"/>
    <x v="1"/>
  </r>
  <r>
    <d v="2018-07-03T00:00:00"/>
    <s v="FRAIS"/>
    <s v="FRAIS"/>
    <s v="FRAIS DE TENUE DE COMPTE AVEC REMISE"/>
    <x v="2"/>
    <n v="-335.46000000000004"/>
    <x v="2"/>
  </r>
  <r>
    <d v="2018-07-04T00:00:00"/>
    <s v="REM.CHQ"/>
    <s v="REMISE CHEQUES"/>
    <s v="REMISE BORDEREAU 02945652 /NOPT/NB CHQ TRAITE /"/>
    <x v="3"/>
    <n v="-135.46000000000004"/>
    <x v="3"/>
  </r>
  <r>
    <d v="2018-07-05T00:00:00"/>
    <s v="SDD"/>
    <s v="PRLV SEPA"/>
    <s v="PRLV SEPA CARDIF ASSURANCE VIE ECH/050718 ID EMETT"/>
    <x v="4"/>
    <n v="-139.24000000000004"/>
    <x v="4"/>
  </r>
  <r>
    <d v="2018-07-10T00:00:00"/>
    <s v="SDD"/>
    <s v="PRLV SEPA"/>
    <s v="MAAF ASSURANCES SA ECH/100718 ID EMETTEU"/>
    <x v="5"/>
    <n v="-535.83000000000004"/>
    <x v="5"/>
  </r>
  <r>
    <d v="2018-07-10T00:00:00"/>
    <s v="SDD"/>
    <s v="PRLV SEPA"/>
    <s v="ORANGE ECH/100718 ID EMETTEUR/FR18ZZZ002"/>
    <x v="6"/>
    <n v="-627.09"/>
    <x v="6"/>
  </r>
  <r>
    <d v="2018-07-10T00:00:00"/>
    <s v="SDD"/>
    <s v="PRLV SEPA"/>
    <s v="MAAF SANTE ECH/100718 ID EMETTEUR/FR26ZZ"/>
    <x v="7"/>
    <n v="-698.30000000000007"/>
    <x v="7"/>
  </r>
  <r>
    <d v="2018-07-10T00:00:00"/>
    <s v="SCT"/>
    <s v="VIR SEPA RECU"/>
    <s v="/DE M GLASER URS /MOTIF /REF ANNIVERSAIR"/>
    <x v="8"/>
    <n v="-578.30000000000007"/>
    <x v="8"/>
  </r>
  <r>
    <d v="2018-07-10T00:00:00"/>
    <s v="SCT"/>
    <s v="VIR SEPA RECU"/>
    <s v="/DE M GLASER URS /MOTIF /REF ANNIVERSAIR DORA"/>
    <x v="9"/>
    <n v="-468.30000000000007"/>
    <x v="8"/>
  </r>
  <r>
    <d v="2018-07-10T00:00:00"/>
    <s v="RET DAB"/>
    <s v="RETRAIT DAB"/>
    <s v="09/07/18 09H48 277690 BNP PARIBAS TOULOU"/>
    <x v="10"/>
    <n v="-488.30000000000007"/>
    <x v="9"/>
  </r>
  <r>
    <d v="2018-07-10T00:00:00"/>
    <s v="ECH.PR"/>
    <s v="ECHEANCE PRET"/>
    <s v="01333 60927434 (CAPITAL DU 11884,51 EUR)"/>
    <x v="11"/>
    <n v="-840.67000000000007"/>
    <x v="10"/>
  </r>
  <r>
    <d v="2018-07-12T00:00:00"/>
    <s v="RET DAB"/>
    <s v="RETRAIT DAB"/>
    <s v="11/07/18 12H18 00906819 SOCIETE GENERALE"/>
    <x v="12"/>
    <n v="-920.67000000000007"/>
    <x v="9"/>
  </r>
  <r>
    <d v="2018-07-13T00:00:00"/>
    <s v="SCT"/>
    <s v="VIR SEPA RECU"/>
    <s v="/DE GLASER ANNA GIZ /MOTIF TELEPHONE /RE"/>
    <x v="9"/>
    <n v="-810.67000000000007"/>
    <x v="11"/>
  </r>
  <r>
    <d v="2018-07-13T00:00:00"/>
    <s v="SCT"/>
    <s v="VIR SEPA RECU"/>
    <s v="/DE C.P.A.M. CARCASSONNE /MOTIF 18193000"/>
    <x v="13"/>
    <n v="-793.17000000000007"/>
    <x v="12"/>
  </r>
  <r>
    <d v="2018-07-16T00:00:00"/>
    <s v="REM.CHQ"/>
    <s v="REMISE CHEQUES"/>
    <s v="salaire 06/2018 BORDEREAU 01349986 "/>
    <x v="14"/>
    <n v="273.5"/>
    <x v="13"/>
  </r>
  <r>
    <d v="2018-07-16T00:00:00"/>
    <s v="RET DAB"/>
    <s v="RETRAIT DAB"/>
    <s v="13/07/18 14H51 07328263 CRCA MUTUEL TOUL"/>
    <x v="15"/>
    <n v="213.5"/>
    <x v="9"/>
  </r>
  <r>
    <d v="2018-07-16T00:00:00"/>
    <s v="RET DAB"/>
    <s v="RETRAIT DAB"/>
    <s v="14/07/18 11H43 220170 BNP PARIBAS ST GEN"/>
    <x v="16"/>
    <n v="183.5"/>
    <x v="9"/>
  </r>
  <r>
    <d v="2018-07-19T00:00:00"/>
    <s v="CHQ NO"/>
    <s v="CHEQUE"/>
    <s v="N°5920330 / Eau &amp; Assainissement 1S2018 - Trésorerie Capestang"/>
    <x v="17"/>
    <n v="111.82"/>
    <x v="14"/>
  </r>
  <r>
    <d v="2018-07-25T00:00:00"/>
    <s v="SCT"/>
    <s v="VIR SEPA RECU"/>
    <s v="/DE DAWIR DAPHNE /MOTIF REMB COURSES /RE"/>
    <x v="3"/>
    <n v="311.82"/>
    <x v="15"/>
  </r>
  <r>
    <d v="2018-07-27T00:00:00"/>
    <s v="SCT"/>
    <s v="VIR SEPA RECU"/>
    <s v="/DE PORTAL JEROME /MOTIF ELIOT /REF"/>
    <x v="18"/>
    <n v="471.82"/>
    <x v="16"/>
  </r>
  <r>
    <d v="2018-07-31T00:00:00"/>
    <s v="FAC.CB"/>
    <s v="FACTURE CARTE"/>
    <s v="DU 010718 STATION ETS LAC HOMPS CARTE 49"/>
    <x v="19"/>
    <n v="434.95"/>
    <x v="17"/>
  </r>
  <r>
    <d v="2018-07-31T00:00:00"/>
    <s v="FAC.CB"/>
    <s v="FACTURE CARTE"/>
    <s v="DU 030718 CASINO OLONZAC OLONZAC CARTE 4"/>
    <x v="20"/>
    <n v="342.34"/>
    <x v="18"/>
  </r>
  <r>
    <d v="2018-07-31T00:00:00"/>
    <s v="FAC.CB"/>
    <s v="FACTURE CARTE"/>
    <s v="DU 040718 BIOMINERVOIS OLONZAC CARTE 497"/>
    <x v="21"/>
    <n v="332.96"/>
    <x v="19"/>
  </r>
  <r>
    <d v="2018-07-31T00:00:00"/>
    <s v="FAC.CB"/>
    <s v="FACTURE CARTE"/>
    <s v="DU 050718 ASF TOULOUSE RUEIL MALMAIS CAR"/>
    <x v="22"/>
    <n v="324.45999999999998"/>
    <x v="20"/>
  </r>
  <r>
    <d v="2018-07-31T00:00:00"/>
    <s v="FAC.CB"/>
    <s v="FACTURE CARTE"/>
    <s v="DU 050718 BIOMINERVOIS OLONZAC CARTE 497"/>
    <x v="23"/>
    <n v="313.60999999999996"/>
    <x v="19"/>
  </r>
  <r>
    <d v="2018-07-31T00:00:00"/>
    <s v="FAC.CB"/>
    <s v="FACTURE CARTE"/>
    <s v="DU 050718 CASINO OLONZAC OLONZAC CARTE 4"/>
    <x v="24"/>
    <n v="292.11999999999995"/>
    <x v="18"/>
  </r>
  <r>
    <d v="2018-07-31T00:00:00"/>
    <s v="FAC.CB"/>
    <s v="FACTURE CARTE"/>
    <s v="DU 050718 CASINO SHOP TOULOUSE CARTE 497"/>
    <x v="25"/>
    <n v="275.99999999999994"/>
    <x v="18"/>
  </r>
  <r>
    <d v="2018-07-31T00:00:00"/>
    <s v="FAC.CB"/>
    <s v="FACTURE CARTE"/>
    <s v="DU 050718 INTERMARCHE DAC TREBES CARTE 4"/>
    <x v="26"/>
    <n v="258.11999999999995"/>
    <x v="18"/>
  </r>
  <r>
    <d v="2018-07-31T00:00:00"/>
    <s v="FAC.CB"/>
    <s v="FACTURE CARTE"/>
    <s v="DU 050718 INTERMARCHE TREBES CARTE 4974X"/>
    <x v="27"/>
    <n v="232.82999999999996"/>
    <x v="18"/>
  </r>
  <r>
    <d v="2018-07-31T00:00:00"/>
    <s v="FAC.CB"/>
    <s v="FACTURE CARTE"/>
    <s v="DU 050718 PHARM OLONZAC CARTE 4974XXXXXX"/>
    <x v="28"/>
    <n v="218.67999999999995"/>
    <x v="21"/>
  </r>
  <r>
    <d v="2018-07-31T00:00:00"/>
    <s v="FAC.CB"/>
    <s v="FACTURE CARTE"/>
    <s v="DU 050718 PHIE DES ALLEES OLONZAC CARTE"/>
    <x v="29"/>
    <n v="175.77999999999994"/>
    <x v="21"/>
  </r>
  <r>
    <d v="2018-07-31T00:00:00"/>
    <s v="FAC.CB"/>
    <s v="FACTURE CARTE"/>
    <s v="DU 060718 ASF CARCASSON RUEIL MALMAIS CA"/>
    <x v="22"/>
    <n v="167.27999999999994"/>
    <x v="20"/>
  </r>
  <r>
    <d v="2018-07-31T00:00:00"/>
    <s v="FAC.CB"/>
    <s v="FACTURE CARTE"/>
    <s v="DU 060718 ATB BLAGNAC CEDEX CARTE 4974XX"/>
    <x v="30"/>
    <n v="163.27999999999994"/>
    <x v="22"/>
  </r>
  <r>
    <d v="2018-07-31T00:00:00"/>
    <s v="FAC.CB"/>
    <s v="FACTURE CARTE"/>
    <s v="DU 090718 CALZEDONIA TOULOUSE CARTE 4974"/>
    <x v="16"/>
    <n v="133.27999999999994"/>
    <x v="23"/>
  </r>
  <r>
    <d v="2018-07-31T00:00:00"/>
    <s v="FAC.CB"/>
    <s v="FACTURE CARTE"/>
    <s v="DU 090718 DARTY TOULOUSE 48/ CARTE 4974X"/>
    <x v="31"/>
    <n v="-195.72000000000006"/>
    <x v="24"/>
  </r>
  <r>
    <d v="2018-07-31T00:00:00"/>
    <s v="FAC.CB"/>
    <s v="FACTURE CARTE"/>
    <s v="DU 090718 F2016 HEMA TOULOUSE CARTE 4974"/>
    <x v="32"/>
    <n v="-219.22000000000006"/>
    <x v="25"/>
  </r>
  <r>
    <d v="2018-07-31T00:00:00"/>
    <s v="FAC.CB"/>
    <s v="FACTURE CARTE"/>
    <s v="DU 090718 JENNYFER JENNYFE00113/ CARTE 4"/>
    <x v="33"/>
    <n v="-229.80000000000007"/>
    <x v="26"/>
  </r>
  <r>
    <d v="2018-07-31T00:00:00"/>
    <s v="FAC.CB"/>
    <s v="FACTURE CARTE"/>
    <s v="DU 090718 PHARM ST CYPRIE TOULOUSE CARTE"/>
    <x v="34"/>
    <n v="-249.70000000000007"/>
    <x v="21"/>
  </r>
  <r>
    <d v="2018-07-31T00:00:00"/>
    <s v="FAC.CB"/>
    <s v="FACTURE CARTE"/>
    <s v="DU 090718 SNCF TOULOUSE CARTE 4974XXXXXX"/>
    <x v="35"/>
    <n v="-272.50000000000006"/>
    <x v="27"/>
  </r>
  <r>
    <d v="2018-07-31T00:00:00"/>
    <s v="FAC.CB"/>
    <s v="FACTURE CARTE"/>
    <s v="DU 090718 TISSEO-REGIE AU TOULOUSE CARTE"/>
    <x v="36"/>
    <n v="-286.20000000000005"/>
    <x v="28"/>
  </r>
  <r>
    <d v="2018-07-31T00:00:00"/>
    <s v="FAC.CB"/>
    <s v="FACTURE CARTE"/>
    <s v="DU 100718 MOREL FRANCK HOMPS CARTE 4974X"/>
    <x v="37"/>
    <n v="-301.20000000000005"/>
    <x v="29"/>
  </r>
  <r>
    <d v="2018-07-31T00:00:00"/>
    <s v="FAC.CB"/>
    <s v="FACTURE CARTE"/>
    <s v="DU 120718 ASF TOULOUSE RUEIL MALMAIS CAR"/>
    <x v="22"/>
    <n v="-309.70000000000005"/>
    <x v="20"/>
  </r>
  <r>
    <d v="2018-07-31T00:00:00"/>
    <s v="FAC.CB"/>
    <s v="FACTURE CARTE"/>
    <s v="DU 120718 STATION ETS LAC HOMPS CARTE 49"/>
    <x v="38"/>
    <n v="-350.09000000000003"/>
    <x v="17"/>
  </r>
  <r>
    <d v="2018-07-31T00:00:00"/>
    <s v="FAC.CB"/>
    <s v="FACTURE CARTE"/>
    <s v="DU 130718 CARREFOUR BIO TOULOUSE CARTE 4"/>
    <x v="39"/>
    <n v="-368.78000000000003"/>
    <x v="18"/>
  </r>
  <r>
    <d v="2018-07-31T00:00:00"/>
    <s v="FAC.CB"/>
    <s v="FACTURE CARTE"/>
    <s v="DU 130718 CARREFOUR DAC CARTE 4974XXXXXX"/>
    <x v="40"/>
    <n v="-386.42"/>
    <x v="18"/>
  </r>
  <r>
    <d v="2018-07-31T00:00:00"/>
    <s v="FAC.CB"/>
    <s v="FACTURE CARTE"/>
    <s v="DU 130718 CYRILLUS TOULOUSE CARTE 4974XX"/>
    <x v="41"/>
    <n v="-426.43"/>
    <x v="30"/>
  </r>
  <r>
    <d v="2018-07-31T00:00:00"/>
    <s v="FAC.CB"/>
    <s v="FACTURE CARTE"/>
    <s v="DU 130718 DARTY TOULOUSE 48/ CARTE 4974X"/>
    <x v="42"/>
    <n v="-446.42"/>
    <x v="24"/>
  </r>
  <r>
    <d v="2018-07-31T00:00:00"/>
    <s v="FAC.CB"/>
    <s v="FACTURE CARTE"/>
    <s v="DU 130718 NICE THINGS TOULOUSE CARTE 497"/>
    <x v="43"/>
    <n v="-481.17"/>
    <x v="31"/>
  </r>
  <r>
    <d v="2018-07-31T00:00:00"/>
    <s v="FAC.CB"/>
    <s v="FACTURE CARTE"/>
    <s v="DU 130718 PRINCESS TAMTAM TOULOUSE CARTE"/>
    <x v="44"/>
    <n v="-522.17000000000007"/>
    <x v="32"/>
  </r>
  <r>
    <d v="2018-07-31T00:00:00"/>
    <s v="FAC.CB"/>
    <s v="FACTURE CARTE"/>
    <s v="DU 130718 SNC DES CARMES TOULOUSE CARTE"/>
    <x v="45"/>
    <n v="-537.97"/>
    <x v="33"/>
  </r>
  <r>
    <d v="2018-07-31T00:00:00"/>
    <s v="FAC.CB"/>
    <s v="FACTURE CARTE"/>
    <s v="DU 160718 ASF CARCASSON RUEIL MALMAIS CA"/>
    <x v="22"/>
    <n v="-546.47"/>
    <x v="20"/>
  </r>
  <r>
    <d v="2018-07-31T00:00:00"/>
    <s v="FAC.CB"/>
    <s v="FACTURE CARTE"/>
    <s v="DU 160718 ETS LACANS CAIS HOMPS CARTE 49"/>
    <x v="46"/>
    <n v="-556.89"/>
    <x v="34"/>
  </r>
  <r>
    <d v="2018-07-31T00:00:00"/>
    <s v="FAC.CB"/>
    <s v="FACTURE CARTE"/>
    <s v="DU 160718 RE.LAURAGAIS SU AVIGNONET LAU"/>
    <x v="47"/>
    <n v="-580.84"/>
    <x v="35"/>
  </r>
  <r>
    <d v="2018-07-31T00:00:00"/>
    <s v="FAC.CB"/>
    <s v="FACTURE CARTE"/>
    <s v="DU 250718 TOTAL LEZIGNAN CORB CARTE 4974"/>
    <x v="48"/>
    <n v="-619.06000000000006"/>
    <x v="17"/>
  </r>
  <r>
    <d v="2018-07-31T00:00:00"/>
    <s v="FAC.CB"/>
    <s v="FACTURE CARTE"/>
    <s v="DU 280718 ARTERRIS LEZIGNAN0243/ CARTE 4"/>
    <x v="49"/>
    <n v="-675.53000000000009"/>
    <x v="36"/>
  </r>
  <r>
    <d v="2018-07-31T00:00:00"/>
    <s v="FAC.CB"/>
    <s v="FACTURE CARTE"/>
    <s v="DU 280718 NETFLIX COM COURBEVOIE CARTE 4"/>
    <x v="50"/>
    <n v="-683.5200000000001"/>
    <x v="37"/>
  </r>
  <r>
    <d v="2018-07-31T00:00:00"/>
    <s v="FAC.CB"/>
    <s v="FACTURE CARTE"/>
    <s v="DU 300618 BK REST 720 NARBONNE CARTE 497"/>
    <x v="51"/>
    <n v="-700.22000000000014"/>
    <x v="38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25">
  <r>
    <d v="2018-08-02T00:00:00"/>
    <s v="COMMIS."/>
    <s v="COMMISSIONS"/>
    <s v="COTISATION ESPRIT LIBRE"/>
    <x v="0"/>
    <n v="-11.47"/>
    <x v="0"/>
  </r>
  <r>
    <d v="2018-08-02T00:00:00"/>
    <s v="FRAIS"/>
    <s v="FRAIS"/>
    <s v="FRAIS DE TENUE DE COMPTE AVEC REMISE"/>
    <x v="1"/>
    <n v="-12.72"/>
    <x v="1"/>
  </r>
  <r>
    <d v="2018-08-06T00:00:00"/>
    <s v="SDD"/>
    <s v="PRLV SEPA"/>
    <s v="PRLV SEPA CARDIF ASSURANCE VIE ECH/060818 ID EMETT"/>
    <x v="2"/>
    <n v="-16.5"/>
    <x v="2"/>
  </r>
  <r>
    <d v="2018-08-08T00:00:00"/>
    <s v="REM.CHQ"/>
    <s v="REMISE CHEQUES"/>
    <s v="salaire 07/2018 BORDEREAU 01349987 "/>
    <x v="3"/>
    <n v="778.95"/>
    <x v="3"/>
  </r>
  <r>
    <d v="2018-08-10T00:00:00"/>
    <s v="SDD"/>
    <s v="PRLV SEPA"/>
    <s v="PRLV SEPA ORANGE ECH/100818 ID EMETTEUR/FR18ZZZ002"/>
    <x v="4"/>
    <n v="685.54000000000008"/>
    <x v="4"/>
  </r>
  <r>
    <d v="2018-08-10T00:00:00"/>
    <s v="SDD"/>
    <s v="PRLV SEPA"/>
    <s v="PRLV SEPA MAAF SANTE ECH/100818 ID EMETTEUR/FR26ZZ"/>
    <x v="5"/>
    <n v="622.15000000000009"/>
    <x v="5"/>
  </r>
  <r>
    <d v="2018-08-10T00:00:00"/>
    <s v="ECH.PR"/>
    <s v="ECHEANCE PRET"/>
    <s v="ECHEANCE PRET 01333 60927434 (CAPITAL DU 11570,57 EUR)"/>
    <x v="6"/>
    <n v="269.78000000000009"/>
    <x v="6"/>
  </r>
  <r>
    <d v="2018-08-16T00:00:00"/>
    <s v="SCT"/>
    <s v="VIR SEPA RECU"/>
    <s v="/DE CAF DE L HERAULT /MOTIF XPXREFERENCE"/>
    <x v="7"/>
    <n v="657.80000000000007"/>
    <x v="7"/>
  </r>
  <r>
    <d v="2018-08-20T00:00:00"/>
    <s v="SCT"/>
    <s v="VIR SEPA RECU"/>
    <s v="/DE DAWIR DAPHNE /MOTIF REMB COURSES /RE"/>
    <x v="8"/>
    <n v="1007.8000000000001"/>
    <x v="8"/>
  </r>
  <r>
    <d v="2018-08-29T00:00:00"/>
    <s v="SCT"/>
    <s v="VIR SEPA RECU"/>
    <s v="/DE DAWIR DAPHNE /MOTIF REMB COURSES OUL"/>
    <x v="9"/>
    <n v="1179.8000000000002"/>
    <x v="8"/>
  </r>
  <r>
    <d v="2018-08-29T00:00:00"/>
    <s v="SCT"/>
    <s v="VIR SEPA RECU"/>
    <s v="/DE PORTAL JEROME /MOTIF ELIOT /REF"/>
    <x v="10"/>
    <n v="1339.8000000000002"/>
    <x v="9"/>
  </r>
  <r>
    <d v="2018-08-31T00:00:00"/>
    <s v="FAC.CB"/>
    <s v="FACTURE CARTE"/>
    <s v="DU 310718 E.LECLERC CARTE 4974XXXXXXXX29"/>
    <x v="11"/>
    <n v="1308.8400000000001"/>
    <x v="10"/>
  </r>
  <r>
    <d v="2018-08-31T00:00:00"/>
    <s v="FAC.CB"/>
    <s v="FACTURE CARTE"/>
    <s v="DU 120818 STATION ETS LAC HOMPS CARTE 49"/>
    <x v="12"/>
    <n v="1267.3400000000001"/>
    <x v="11"/>
  </r>
  <r>
    <d v="2018-08-31T00:00:00"/>
    <s v="FAC.CB"/>
    <s v="FACTURE CARTE"/>
    <s v="DU 140818 ARTERRIS LEZIGNAN0243/ CARTE 4"/>
    <x v="13"/>
    <n v="1234.8600000000001"/>
    <x v="12"/>
  </r>
  <r>
    <d v="2018-08-31T00:00:00"/>
    <s v="FAC.CB"/>
    <s v="FACTURE CARTE"/>
    <s v="DU 140818 ARTERRIS LEZIGNAN0243/ CARTE 4"/>
    <x v="14"/>
    <n v="1208.1300000000001"/>
    <x v="12"/>
  </r>
  <r>
    <d v="2018-08-31T00:00:00"/>
    <s v="FAC.CB"/>
    <s v="FACTURE CARTE"/>
    <s v="DU 140818 CARREFOUR MARKE LEZIGNAN CORB"/>
    <x v="15"/>
    <n v="1013.2600000000001"/>
    <x v="10"/>
  </r>
  <r>
    <d v="2018-08-31T00:00:00"/>
    <s v="FAC.CB"/>
    <s v="FACTURE CARTE"/>
    <s v="DU 140818 ETS BERTRAND LEZIGNAN CORB CAR"/>
    <x v="16"/>
    <n v="893.0100000000001"/>
    <x v="10"/>
  </r>
  <r>
    <d v="2018-08-31T00:00:00"/>
    <s v="FAC.CB"/>
    <s v="FACTURE CARTE"/>
    <s v="DU 170818 ALMAPHAR PEPIEUX CARTE 4974XXX"/>
    <x v="17"/>
    <n v="872.5100000000001"/>
    <x v="13"/>
  </r>
  <r>
    <d v="2018-08-31T00:00:00"/>
    <s v="FAC.CB"/>
    <s v="FACTURE CARTE"/>
    <s v="DU 200818 COVALSTE DAC ST CHINIAN CARTE"/>
    <x v="18"/>
    <n v="839.34000000000015"/>
    <x v="10"/>
  </r>
  <r>
    <d v="2018-08-31T00:00:00"/>
    <s v="FAC.CB"/>
    <s v="FACTURE CARTE"/>
    <s v="DU 200818 DELICES DE L OU BIZE MINERVOI"/>
    <x v="19"/>
    <n v="721.36000000000013"/>
    <x v="10"/>
  </r>
  <r>
    <d v="2018-08-31T00:00:00"/>
    <s v="FAC.CB"/>
    <s v="FACTURE CARTE"/>
    <s v="DU 200818 ETS LACANS CAIS HOMPS CARTE 49"/>
    <x v="20"/>
    <n v="654.47000000000014"/>
    <x v="10"/>
  </r>
  <r>
    <d v="2018-08-31T00:00:00"/>
    <s v="FAC.CB"/>
    <s v="FACTURE CARTE"/>
    <s v="DU 270818 DELICES DE L OU BIZE MINERVOI"/>
    <x v="21"/>
    <n v="600.0300000000002"/>
    <x v="10"/>
  </r>
  <r>
    <d v="2018-08-31T00:00:00"/>
    <s v="FAC.CB"/>
    <s v="FACTURE CARTE"/>
    <s v="DU 280818 COVALSTE DAC ST CHINIAN CARTE"/>
    <x v="22"/>
    <n v="565.07000000000016"/>
    <x v="10"/>
  </r>
  <r>
    <d v="2018-08-31T00:00:00"/>
    <s v="FAC.CB"/>
    <s v="FACTURE CARTE"/>
    <s v="DU 280818 ETS LACANS CAIS HOMPS CARTE 49"/>
    <x v="23"/>
    <n v="546.6600000000002"/>
    <x v="10"/>
  </r>
  <r>
    <d v="2018-08-31T00:00:00"/>
    <s v="FAC.CB"/>
    <s v="FACTURE CARTE"/>
    <s v="DU 280818 NETFLIX COM COURBEVOIE CARTE 4"/>
    <x v="24"/>
    <n v="538.67000000000019"/>
    <x v="14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43">
  <r>
    <d v="2018-10-02T00:00:00"/>
    <s v="COMMIS."/>
    <s v="COMMISSIONS"/>
    <s v="COTISATION ESPRIT LIBRE"/>
    <x v="0"/>
    <n v="-11.47"/>
    <x v="0"/>
  </r>
  <r>
    <d v="2018-10-02T00:00:00"/>
    <s v="CHQ NO"/>
    <s v="CHEQUE"/>
    <s v="N°5920332"/>
    <x v="1"/>
    <n v="-16.47"/>
    <x v="1"/>
  </r>
  <r>
    <d v="2018-10-05T00:00:00"/>
    <s v="SDD"/>
    <s v="PRLV SEPA"/>
    <s v="CARDIF ASSURANCE VIE ECH/051018 ID EMETT"/>
    <x v="2"/>
    <n v="-20.25"/>
    <x v="2"/>
  </r>
  <r>
    <d v="2018-10-09T00:00:00"/>
    <s v="SDD"/>
    <s v="PRLV SEPA"/>
    <s v="ORANGE ECH/091018 ID EMETTEUR/FR18ZZZ002"/>
    <x v="3"/>
    <n v="-83.240000000000009"/>
    <x v="3"/>
  </r>
  <r>
    <d v="2018-10-10T00:00:00"/>
    <s v="SDD"/>
    <s v="PRLV SEPA"/>
    <s v="MAAF SANTE ECH/101018 ID EMETTEUR/FR26ZZ"/>
    <x v="4"/>
    <n v="-146.63"/>
    <x v="4"/>
  </r>
  <r>
    <d v="2018-10-10T00:00:00"/>
    <s v="SCT"/>
    <s v="VIR SEPA RECU"/>
    <s v="/DE PORTAL JEROME /MOTIF ELIOT /REF"/>
    <x v="5"/>
    <n v="253.37"/>
    <x v="5"/>
  </r>
  <r>
    <d v="2018-10-10T00:00:00"/>
    <s v="ECH.PR"/>
    <s v="ECHEANCE PRET"/>
    <s v="01333 60927434 (CAPITAL DU 10939,63 EUR)"/>
    <x v="6"/>
    <n v="-99"/>
    <x v="6"/>
  </r>
  <r>
    <d v="2018-10-11T00:00:00"/>
    <s v="RET DAB"/>
    <s v="RETRAIT DAB"/>
    <s v="10/10/18 11H48 07184636 CRCA DU LANGUEDO"/>
    <x v="7"/>
    <n v="-149"/>
    <x v="7"/>
  </r>
  <r>
    <d v="2018-10-15T00:00:00"/>
    <s v="REM.CHQ"/>
    <s v="REMISE CHEQUES"/>
    <s v="salaire 09/2018 BORDEREAU 07090953 "/>
    <x v="8"/>
    <n v="764.86"/>
    <x v="8"/>
  </r>
  <r>
    <d v="2018-10-24T00:00:00"/>
    <s v="SCT"/>
    <s v="VIR SEPA RECU"/>
    <s v="/DE C.P.A.M. CARCASSONNE /MOTIF 18296000"/>
    <x v="9"/>
    <n v="781.86"/>
    <x v="9"/>
  </r>
  <r>
    <d v="2018-10-25T00:00:00"/>
    <s v="SDD"/>
    <s v="PRLV SEPA"/>
    <s v="D.G.F.I.P IMPOT 34047 ECH/251018 ID EMET"/>
    <x v="10"/>
    <n v="79.860000000000014"/>
    <x v="10"/>
  </r>
  <r>
    <d v="2018-10-25T00:00:00"/>
    <s v="SCT"/>
    <s v="VIR SEPA RECU"/>
    <s v="/DE PORTAL JEROME /MOTIF ELIOT /REF"/>
    <x v="11"/>
    <n v="239.86"/>
    <x v="11"/>
  </r>
  <r>
    <d v="2018-10-26T00:00:00"/>
    <s v="SCT"/>
    <s v="VIR SEPA RECU"/>
    <s v="/DE MAAF SANTE /MOTIF 201804820552 007 0077410640 "/>
    <x v="12"/>
    <n v="247.36"/>
    <x v="4"/>
  </r>
  <r>
    <d v="2018-10-26T00:00:00"/>
    <s v="SCT"/>
    <s v="VIR SEPA RECU"/>
    <s v="/DE CAF DE L HERAULT APL rappel 01/08/17 à 30/09/18"/>
    <x v="13"/>
    <n v="621.36"/>
    <x v="12"/>
  </r>
  <r>
    <d v="2018-10-26T00:00:00"/>
    <s v="SCT"/>
    <s v="VIR SEPA RECU"/>
    <s v="/DE CAF DE L HERAULT ARS rappel rentrée 2017"/>
    <x v="14"/>
    <n v="985.45"/>
    <x v="13"/>
  </r>
  <r>
    <d v="2018-10-25T00:00:00"/>
    <s v="CHQ NO"/>
    <s v="CHEQUE"/>
    <s v="N°5920337"/>
    <x v="15"/>
    <n v="960.45"/>
    <x v="14"/>
  </r>
  <r>
    <d v="2018-10-31T00:00:00"/>
    <s v="FAC.CB"/>
    <s v="FACTURE CARTE"/>
    <s v="DU 280918 NETFLIX COM COURBEVOIE"/>
    <x v="16"/>
    <n v="952.46"/>
    <x v="15"/>
  </r>
  <r>
    <d v="2018-10-31T00:00:00"/>
    <s v="FAC.CB"/>
    <s v="FACTURE CARTE"/>
    <s v="DU 031018 ETS LACANS CAIS HOMPS 22"/>
    <x v="17"/>
    <n v="929.49"/>
    <x v="16"/>
  </r>
  <r>
    <d v="2018-10-31T00:00:00"/>
    <s v="FAC.CB"/>
    <s v="FACTURE CARTE"/>
    <s v="DU 031018 STATION ETS LAC HOMPS"/>
    <x v="18"/>
    <n v="899.12"/>
    <x v="17"/>
  </r>
  <r>
    <d v="2018-10-31T00:00:00"/>
    <s v="FAC.CB"/>
    <s v="FACTURE CARTE"/>
    <s v="DU 031018 SNCF INTERNET   PARIS CEDEX 0"/>
    <x v="19"/>
    <n v="791.12"/>
    <x v="18"/>
  </r>
  <r>
    <d v="2018-10-31T00:00:00"/>
    <s v="FAC.CB"/>
    <s v="FACTURE CARTE"/>
    <s v="DU 041018 ASF   TOULOUSE  RUEIL MALMAIS 8 ,50"/>
    <x v="20"/>
    <n v="782.62"/>
    <x v="19"/>
  </r>
  <r>
    <d v="2018-10-31T00:00:00"/>
    <s v="FAC.CB"/>
    <s v="FACTURE CARTE"/>
    <s v="DU 091018 ASF   CARCASSON RUEIL MALMAIS"/>
    <x v="20"/>
    <n v="774.12"/>
    <x v="19"/>
  </r>
  <r>
    <d v="2018-10-31T00:00:00"/>
    <s v="FAC.CB"/>
    <s v="FACTURE CARTE"/>
    <s v="DU 091018 ETS LACANS CAIS HOMPS"/>
    <x v="21"/>
    <n v="738.81"/>
    <x v="16"/>
  </r>
  <r>
    <d v="2018-10-31T00:00:00"/>
    <s v="FAC.CB"/>
    <s v="FACTURE CARTE"/>
    <s v="DU 111018 BUVETTE DE CABE BIZE MINERVOI"/>
    <x v="22"/>
    <n v="724.31"/>
    <x v="20"/>
  </r>
  <r>
    <d v="2018-10-31T00:00:00"/>
    <s v="FAC.CB"/>
    <s v="FACTURE CARTE"/>
    <s v="DU 111018 DISTRI STATION  OLONZAC"/>
    <x v="23"/>
    <n v="700.31999999999994"/>
    <x v="17"/>
  </r>
  <r>
    <d v="2018-10-31T00:00:00"/>
    <s v="FAC.CB"/>
    <s v="FACTURE CARTE"/>
    <s v="DU 111018 FLEUR A FLEUR   OLONZAC"/>
    <x v="24"/>
    <n v="660.71999999999991"/>
    <x v="21"/>
  </r>
  <r>
    <d v="2018-10-31T00:00:00"/>
    <s v="FAC.CB"/>
    <s v="FACTURE CARTE"/>
    <s v="DU 111018 AUTOSUR0232 OLONZAC"/>
    <x v="25"/>
    <n v="590.71999999999991"/>
    <x v="22"/>
  </r>
  <r>
    <d v="2018-10-31T00:00:00"/>
    <s v="FAC.CB"/>
    <s v="FACTURE CARTE"/>
    <s v="DU 121018 CASINO OLONZAC  OLONZAC"/>
    <x v="26"/>
    <n v="525.58999999999992"/>
    <x v="23"/>
  </r>
  <r>
    <d v="2018-10-31T00:00:00"/>
    <s v="FAC.CB"/>
    <s v="FACTURE CARTE"/>
    <s v="DU 131018 INTERMARCHE SAINT MARCEL"/>
    <x v="27"/>
    <n v="485.8599999999999"/>
    <x v="23"/>
  </r>
  <r>
    <d v="2018-10-31T00:00:00"/>
    <s v="FAC.CB"/>
    <s v="FACTURE CARTE"/>
    <s v="DU 161018 BIOMINERVOIS OLONZAC"/>
    <x v="28"/>
    <n v="457.0499999999999"/>
    <x v="24"/>
  </r>
  <r>
    <d v="2018-10-31T00:00:00"/>
    <s v="FAC.CB"/>
    <s v="FACTURE CARTE"/>
    <s v="DU 191018 CASINO OLONZAC  OLONZAC"/>
    <x v="29"/>
    <n v="400.43999999999988"/>
    <x v="23"/>
  </r>
  <r>
    <d v="2018-10-31T00:00:00"/>
    <s v="FAC.CB"/>
    <s v="FACTURE CARTE"/>
    <s v="DU 201018 STATION ETS LAC HOMPS"/>
    <x v="30"/>
    <n v="367.19999999999987"/>
    <x v="17"/>
  </r>
  <r>
    <d v="2018-10-31T00:00:00"/>
    <s v="FAC.CB"/>
    <s v="FACTURE CARTE"/>
    <s v="DU 231018 RR HORODATEURS  TOULOUSE"/>
    <x v="31"/>
    <n v="366.19999999999987"/>
    <x v="19"/>
  </r>
  <r>
    <d v="2018-10-31T00:00:00"/>
    <s v="FAC.CB"/>
    <s v="FACTURE CARTE"/>
    <s v="DU 231018 ASF   TOULOUSE  RUEIL MALMAIS"/>
    <x v="20"/>
    <n v="357.69999999999987"/>
    <x v="19"/>
  </r>
  <r>
    <d v="2018-10-31T00:00:00"/>
    <s v="FAC.CB"/>
    <s v="FACTURE CARTE"/>
    <s v="DU 231018 TOTAL TOULOUSE"/>
    <x v="32"/>
    <n v="326.90999999999985"/>
    <x v="17"/>
  </r>
  <r>
    <d v="2018-10-31T00:00:00"/>
    <s v="FAC.CB"/>
    <s v="FACTURE CARTE"/>
    <s v="DU 231018 BIOMINERVOIS OLONZAC"/>
    <x v="33"/>
    <n v="285.20999999999987"/>
    <x v="24"/>
  </r>
  <r>
    <d v="2018-10-31T00:00:00"/>
    <s v="FAC.CB"/>
    <s v="FACTURE CARTE"/>
    <s v="DU 271018 INTERMARCHE BANNALEC"/>
    <x v="34"/>
    <n v="265.90999999999985"/>
    <x v="23"/>
  </r>
  <r>
    <d v="2018-10-31T00:00:00"/>
    <s v="FAC.CB"/>
    <s v="FACTURE CARTE"/>
    <s v="DU 271018 INTERMARCHE BANNALEC"/>
    <x v="35"/>
    <n v="227.12999999999985"/>
    <x v="23"/>
  </r>
  <r>
    <d v="2018-10-31T00:00:00"/>
    <s v="FAC.CB"/>
    <s v="FACTURE CARTE"/>
    <s v="DU 281018 NETFLIX COM COURBEVOIE"/>
    <x v="16"/>
    <n v="219.13999999999984"/>
    <x v="15"/>
  </r>
  <r>
    <d v="2018-10-31T00:00:00"/>
    <s v="FAC.CB"/>
    <s v="FACTURE CARTE"/>
    <s v="DU 281018 E.LECLERC LUCON"/>
    <x v="36"/>
    <n v="187.37999999999985"/>
    <x v="23"/>
  </r>
  <r>
    <d v="2018-10-31T00:00:00"/>
    <s v="FAC.CB"/>
    <s v="FACTURE CARTE"/>
    <s v="DU 281018 ASF RUEIL MALMAIS"/>
    <x v="37"/>
    <n v="152.67999999999984"/>
    <x v="19"/>
  </r>
  <r>
    <d v="2018-09-20T00:00:00"/>
    <s v="CHQ NO"/>
    <s v="CHEQUE"/>
    <s v="N°5920335"/>
    <x v="15"/>
    <n v="127.67999999999984"/>
    <x v="25"/>
  </r>
  <r>
    <d v="2018-09-28T00:00:00"/>
    <s v="FAC.CB"/>
    <s v="FACTURE CARTE"/>
    <s v="DU 200918 CC MINERVOIS ST PONS DE TH CAR"/>
    <x v="38"/>
    <n v="49.779999999999831"/>
    <x v="25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count="43">
  <r>
    <d v="2018-05-02T00:00:00"/>
    <s v="CHQ NO"/>
    <s v="CHEQUE"/>
    <s v="N°5920322"/>
    <x v="0"/>
    <n v="-30"/>
    <x v="0"/>
  </r>
  <r>
    <d v="2018-05-03T00:00:00"/>
    <s v="COMMIS."/>
    <s v="COMMISSIONS"/>
    <s v="COTISATION ESPRIT LIBRE"/>
    <x v="1"/>
    <n v="-41.47"/>
    <x v="1"/>
  </r>
  <r>
    <d v="2018-05-03T00:00:00"/>
    <s v="FRAIS"/>
    <s v="FRAIS"/>
    <s v="DE TENUE DE COMPTE AVEC REMISE"/>
    <x v="2"/>
    <n v="-42.72"/>
    <x v="2"/>
  </r>
  <r>
    <d v="2018-05-07T00:00:00"/>
    <s v="SDD"/>
    <s v="PRLV SEPA"/>
    <s v="CARDIF ASSURANCE VIE ECH/070518 ID EMETT"/>
    <x v="3"/>
    <n v="-47.69"/>
    <x v="3"/>
  </r>
  <r>
    <d v="2018-05-07T00:00:00"/>
    <s v="REM.CHQ"/>
    <s v="REMISE CHEQUES"/>
    <s v="salaire 03/2018 BORDEREAU 03375004  chq n° 7.994.071"/>
    <x v="4"/>
    <n v="143.82"/>
    <x v="4"/>
  </r>
  <r>
    <d v="2018-05-07T00:00:00"/>
    <s v="REM.CHQ"/>
    <s v="REMISE CHEQUES"/>
    <s v="salaire 04/2018 BORDEREAU 03375004  chq n° 7.994.081"/>
    <x v="5"/>
    <n v="836.37999999999988"/>
    <x v="4"/>
  </r>
  <r>
    <d v="2018-05-07T00:00:00"/>
    <s v="REM.CHQ"/>
    <s v="REMISE CHEQUES"/>
    <s v="BORDEREAU 03375004 chq n° 3.442.257"/>
    <x v="6"/>
    <n v="881.37999999999988"/>
    <x v="5"/>
  </r>
  <r>
    <d v="2018-05-09T00:00:00"/>
    <s v="SDD"/>
    <s v="PRLV SEPA"/>
    <s v="MAAF ASSURANCES SA ECH/090518 ID EMETTEU"/>
    <x v="7"/>
    <n v="865.9799999999999"/>
    <x v="6"/>
  </r>
  <r>
    <d v="2018-05-09T00:00:00"/>
    <s v="RET DAB"/>
    <s v="RETRAIT DAB"/>
    <s v="07/05/18 17H19 10909000 CE LANGUEDOC-ROU"/>
    <x v="8"/>
    <n v="845.9799999999999"/>
    <x v="7"/>
  </r>
  <r>
    <d v="2018-05-11T00:00:00"/>
    <s v="PRLVT"/>
    <s v="FACTURE"/>
    <s v="EDF"/>
    <x v="9"/>
    <n v="720.86999999999989"/>
    <x v="8"/>
  </r>
  <r>
    <d v="2018-05-11T00:00:00"/>
    <s v="SDD"/>
    <s v="PRLV SEPA"/>
    <s v="ORANGE ECH/110518 ID EMETTEUR/FR18ZZZ002"/>
    <x v="10"/>
    <n v="637.36999999999989"/>
    <x v="9"/>
  </r>
  <r>
    <d v="2018-05-11T00:00:00"/>
    <s v="SDD"/>
    <s v="PRLV SEPA"/>
    <s v="MAAF SANTE ECH/110518 ID EMETTEUR/FR26ZZ"/>
    <x v="11"/>
    <n v="587.21999999999991"/>
    <x v="10"/>
  </r>
  <r>
    <d v="2018-05-11T00:00:00"/>
    <s v="ECH.PR"/>
    <s v="ECHEANCE PRET"/>
    <s v="01333 60927434 (CAPITAL DU 12509,36 EUR)"/>
    <x v="12"/>
    <n v="234.84999999999991"/>
    <x v="11"/>
  </r>
  <r>
    <d v="2018-05-16T00:00:00"/>
    <s v="CHQ NO"/>
    <s v="CHEQUE"/>
    <s v="N°5920327"/>
    <x v="13"/>
    <n v="184.84999999999991"/>
    <x v="0"/>
  </r>
  <r>
    <d v="2018-05-17T00:00:00"/>
    <s v="SCT"/>
    <s v="VIR SEPA RECU"/>
    <s v="/DE C.P.A.M. CARCASSONNE /MOTIF 18136000"/>
    <x v="14"/>
    <n v="198.84999999999991"/>
    <x v="12"/>
  </r>
  <r>
    <d v="2018-05-17T00:00:00"/>
    <s v="CHQ NO"/>
    <s v="CHEQUE"/>
    <s v="N°5920324 / Eau &amp; Assainissement 2S2017 - Trésorerie de Capestang"/>
    <x v="15"/>
    <n v="68.719999999999914"/>
    <x v="13"/>
  </r>
  <r>
    <d v="2018-05-17T00:00:00"/>
    <s v="CHQ NO"/>
    <s v="CHEQUE"/>
    <s v="N°5920324 / Eau &amp; Assainissement 1S2014 - Trésorerie de Capestang"/>
    <x v="16"/>
    <n v="3.3799999999999102"/>
    <x v="13"/>
  </r>
  <r>
    <d v="2018-05-17T00:00:00"/>
    <s v="CHQ NO"/>
    <s v="CHEQUE"/>
    <s v="N°5920325 / Taxe Ordures Ménagères 2S2017 - Trésorerie de St Pons de Thomières"/>
    <x v="17"/>
    <n v="-74.520000000000095"/>
    <x v="14"/>
  </r>
  <r>
    <d v="2018-05-17T00:00:00"/>
    <s v="CHQ NO"/>
    <s v="CHEQUE"/>
    <s v="N°5920326 / Taxe Habitation 2017 - commandement de payer  22/01/2018"/>
    <x v="18"/>
    <n v="-983.5200000000001"/>
    <x v="15"/>
  </r>
  <r>
    <d v="2018-05-23T00:00:00"/>
    <s v="CHQ NO"/>
    <s v="CHEQUE"/>
    <s v="N°5920328"/>
    <x v="19"/>
    <n v="-1048.52"/>
    <x v="0"/>
  </r>
  <r>
    <d v="2018-05-28T00:00:00"/>
    <s v="SCT"/>
    <s v="VIR SEPA RECU"/>
    <s v="/DE DAWIR DAPHNE /MOTIF PRÊT PERSONNEL/REF"/>
    <x v="20"/>
    <n v="-48.519999999999982"/>
    <x v="16"/>
  </r>
  <r>
    <d v="2018-05-28T00:00:00"/>
    <s v="SCT"/>
    <s v="VIR SEPA RECU"/>
    <s v="/DE PORTAL JEROME /MOTIF ELIOT /REF"/>
    <x v="21"/>
    <n v="111.48000000000002"/>
    <x v="17"/>
  </r>
  <r>
    <d v="2018-05-29T00:00:00"/>
    <s v="CHQ NO"/>
    <s v="CHEQUE"/>
    <s v="N°5920329"/>
    <x v="22"/>
    <n v="67.750000000000028"/>
    <x v="0"/>
  </r>
  <r>
    <d v="2018-05-31T00:00:00"/>
    <s v="FAC.CB"/>
    <s v="FACTURE CARTE"/>
    <s v="DU 030518 CASINO OLONZAC OLONZAC"/>
    <x v="23"/>
    <n v="4.5200000000000315"/>
    <x v="18"/>
  </r>
  <r>
    <d v="2018-05-31T00:00:00"/>
    <s v="FAC.CB"/>
    <s v="FACTURE CARTE"/>
    <s v="DU 040518 ASF TOULOUSE RUEIL MALMAIS"/>
    <x v="24"/>
    <n v="-3.9799999999999685"/>
    <x v="19"/>
  </r>
  <r>
    <d v="2018-05-31T00:00:00"/>
    <s v="FAC.CB"/>
    <s v="FACTURE CARTE"/>
    <s v="DU 040518 STATION ETS LAC HOMPS"/>
    <x v="25"/>
    <n v="-44.179999999999971"/>
    <x v="20"/>
  </r>
  <r>
    <d v="2018-05-31T00:00:00"/>
    <s v="FAC.CB"/>
    <s v="FACTURE CARTE"/>
    <s v="DU 050518 V.L.M. SPORTS LOURDES"/>
    <x v="26"/>
    <n v="-118.12999999999997"/>
    <x v="21"/>
  </r>
  <r>
    <d v="2018-05-31T00:00:00"/>
    <s v="FAC.CB"/>
    <s v="FACTURE CARTE"/>
    <s v="DU 070518 ASF CARCASSON RUEIL MALMAIS"/>
    <x v="24"/>
    <n v="-126.62999999999997"/>
    <x v="19"/>
  </r>
  <r>
    <d v="2018-05-31T00:00:00"/>
    <s v="FAC.CB"/>
    <s v="FACTURE CARTE"/>
    <s v="DU 080518 ETS LACANS CAIS HOMPS"/>
    <x v="27"/>
    <n v="-188.17999999999995"/>
    <x v="18"/>
  </r>
  <r>
    <d v="2018-05-31T00:00:00"/>
    <s v="FAC.CB"/>
    <s v="FACTURE CARTE"/>
    <s v="DU 110518 ASF NARBONNE6 RUEIL MALMAIS"/>
    <x v="28"/>
    <n v="-188.57999999999996"/>
    <x v="19"/>
  </r>
  <r>
    <d v="2018-05-31T00:00:00"/>
    <s v="FAC.CB"/>
    <s v="FACTURE CARTE"/>
    <s v="DU 110518 BUVETTE DE CABE BIZE MINERVOIS"/>
    <x v="29"/>
    <n v="-209.37999999999997"/>
    <x v="22"/>
  </r>
  <r>
    <d v="2018-05-31T00:00:00"/>
    <s v="FAC.CB"/>
    <s v="FACTURE CARTE"/>
    <s v="DU 110518 PHARMA ROUSSOUL NARBONNE"/>
    <x v="30"/>
    <n v="-245.48999999999995"/>
    <x v="23"/>
  </r>
  <r>
    <d v="2018-05-31T00:00:00"/>
    <s v="FAC.CB"/>
    <s v="FACTURE CARTE"/>
    <s v="DU 110518 DISTRI STATION OLONZAC"/>
    <x v="31"/>
    <n v="-284.25999999999993"/>
    <x v="20"/>
  </r>
  <r>
    <d v="2018-05-31T00:00:00"/>
    <s v="FAC.CB"/>
    <s v="FACTURE CARTE"/>
    <s v="DU 140518 BIOMINERVOIS OLONZAC"/>
    <x v="32"/>
    <n v="-305.67999999999995"/>
    <x v="18"/>
  </r>
  <r>
    <d v="2018-05-31T00:00:00"/>
    <s v="FAC.CB"/>
    <s v="FACTURE CARTE"/>
    <s v="DU 150518 BIOMINERVOIS OLONZAC"/>
    <x v="33"/>
    <n v="-323.78999999999996"/>
    <x v="18"/>
  </r>
  <r>
    <d v="2018-05-31T00:00:00"/>
    <s v="FAC.CB"/>
    <s v="FACTURE CARTE"/>
    <s v="DU 150518 PRIMA LA REDORTE"/>
    <x v="34"/>
    <n v="-410.58"/>
    <x v="18"/>
  </r>
  <r>
    <d v="2018-05-31T00:00:00"/>
    <s v="FAC.CB"/>
    <s v="FACTURE CARTE"/>
    <s v="DU 220518 PHARM OLONZAC"/>
    <x v="35"/>
    <n v="-445.58"/>
    <x v="23"/>
  </r>
  <r>
    <d v="2018-05-31T00:00:00"/>
    <s v="FAC.CB"/>
    <s v="FACTURE CARTE"/>
    <s v="DU 280518 NETFLIX COM COURBEVOIE"/>
    <x v="36"/>
    <n v="-453.57"/>
    <x v="24"/>
  </r>
  <r>
    <m/>
    <m/>
    <m/>
    <m/>
    <x v="37"/>
    <m/>
    <x v="25"/>
  </r>
  <r>
    <m/>
    <m/>
    <m/>
    <m/>
    <x v="37"/>
    <m/>
    <x v="25"/>
  </r>
  <r>
    <m/>
    <m/>
    <m/>
    <m/>
    <x v="37"/>
    <m/>
    <x v="25"/>
  </r>
  <r>
    <m/>
    <m/>
    <m/>
    <m/>
    <x v="37"/>
    <m/>
    <x v="25"/>
  </r>
  <r>
    <m/>
    <m/>
    <m/>
    <m/>
    <x v="37"/>
    <m/>
    <x v="25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count="148">
  <r>
    <n v="9"/>
    <x v="0"/>
    <n v="-183.94"/>
    <m/>
  </r>
  <r>
    <n v="10"/>
    <x v="0"/>
    <n v="-102.9"/>
    <m/>
  </r>
  <r>
    <n v="9"/>
    <x v="1"/>
    <n v="-18.600000000000001"/>
    <m/>
  </r>
  <r>
    <n v="7"/>
    <x v="2"/>
    <n v="-56.47"/>
    <m/>
  </r>
  <r>
    <n v="8"/>
    <x v="2"/>
    <n v="-59.209999999999994"/>
    <m/>
  </r>
  <r>
    <n v="5"/>
    <x v="3"/>
    <n v="-17.399999999999999"/>
    <m/>
  </r>
  <r>
    <n v="7"/>
    <x v="3"/>
    <n v="-34"/>
    <m/>
  </r>
  <r>
    <n v="9"/>
    <x v="3"/>
    <n v="-4.5"/>
    <m/>
  </r>
  <r>
    <n v="10"/>
    <x v="3"/>
    <n v="-61.2"/>
    <m/>
  </r>
  <r>
    <n v="10"/>
    <x v="4"/>
    <n v="-70"/>
    <m/>
  </r>
  <r>
    <n v="6"/>
    <x v="5"/>
    <n v="-68.16"/>
    <m/>
  </r>
  <r>
    <n v="7"/>
    <x v="5"/>
    <n v="-20.23"/>
    <m/>
  </r>
  <r>
    <n v="9"/>
    <x v="5"/>
    <n v="-72.48"/>
    <m/>
  </r>
  <r>
    <n v="10"/>
    <x v="5"/>
    <n v="-70.510000000000005"/>
    <m/>
  </r>
  <r>
    <n v="6"/>
    <x v="6"/>
    <n v="-30.8"/>
    <m/>
  </r>
  <r>
    <n v="10"/>
    <x v="7"/>
    <m/>
    <n v="374"/>
  </r>
  <r>
    <n v="8"/>
    <x v="8"/>
    <m/>
    <n v="388.02"/>
  </r>
  <r>
    <n v="10"/>
    <x v="8"/>
    <m/>
    <n v="364.09"/>
  </r>
  <r>
    <n v="7"/>
    <x v="9"/>
    <n v="-30"/>
    <m/>
  </r>
  <r>
    <n v="5"/>
    <x v="10"/>
    <n v="-78.97"/>
    <m/>
  </r>
  <r>
    <n v="6"/>
    <x v="10"/>
    <n v="-39.19"/>
    <m/>
  </r>
  <r>
    <n v="7"/>
    <x v="10"/>
    <n v="-115.47999999999999"/>
    <m/>
  </r>
  <r>
    <n v="8"/>
    <x v="10"/>
    <n v="-41.5"/>
    <m/>
  </r>
  <r>
    <n v="10"/>
    <x v="10"/>
    <n v="-118.38999999999999"/>
    <m/>
  </r>
  <r>
    <n v="5"/>
    <x v="11"/>
    <n v="-4.97"/>
    <m/>
  </r>
  <r>
    <n v="6"/>
    <x v="11"/>
    <n v="-4.97"/>
    <m/>
  </r>
  <r>
    <n v="7"/>
    <x v="11"/>
    <n v="-3.78"/>
    <m/>
  </r>
  <r>
    <n v="8"/>
    <x v="11"/>
    <n v="-3.78"/>
    <m/>
  </r>
  <r>
    <n v="9"/>
    <x v="11"/>
    <n v="-3.78"/>
    <m/>
  </r>
  <r>
    <n v="10"/>
    <x v="11"/>
    <n v="-3.78"/>
    <m/>
  </r>
  <r>
    <n v="5"/>
    <x v="12"/>
    <n v="-188.73"/>
    <m/>
  </r>
  <r>
    <n v="5"/>
    <x v="13"/>
    <m/>
    <n v="14"/>
  </r>
  <r>
    <n v="7"/>
    <x v="13"/>
    <m/>
    <n v="17.5"/>
  </r>
  <r>
    <n v="9"/>
    <x v="13"/>
    <m/>
    <n v="59.03"/>
  </r>
  <r>
    <n v="10"/>
    <x v="13"/>
    <m/>
    <n v="17"/>
  </r>
  <r>
    <n v="9"/>
    <x v="14"/>
    <m/>
    <m/>
  </r>
  <r>
    <n v="7"/>
    <x v="15"/>
    <n v="-40.01"/>
    <m/>
  </r>
  <r>
    <n v="7"/>
    <x v="16"/>
    <n v="-348.99"/>
    <m/>
  </r>
  <r>
    <n v="5"/>
    <x v="17"/>
    <n v="-73.95"/>
    <m/>
  </r>
  <r>
    <n v="6"/>
    <x v="17"/>
    <n v="-13.6"/>
    <m/>
  </r>
  <r>
    <n v="9"/>
    <x v="17"/>
    <n v="-18"/>
    <m/>
  </r>
  <r>
    <n v="10"/>
    <x v="17"/>
    <n v="-39.6"/>
    <m/>
  </r>
  <r>
    <n v="5"/>
    <x v="18"/>
    <n v="-195.47"/>
    <m/>
  </r>
  <r>
    <n v="7"/>
    <x v="18"/>
    <n v="-71.680000000000007"/>
    <m/>
  </r>
  <r>
    <n v="5"/>
    <x v="19"/>
    <n v="-352.37"/>
    <m/>
  </r>
  <r>
    <n v="6"/>
    <x v="19"/>
    <n v="-352.37"/>
    <m/>
  </r>
  <r>
    <n v="7"/>
    <x v="19"/>
    <n v="-352.37"/>
    <m/>
  </r>
  <r>
    <n v="8"/>
    <x v="19"/>
    <n v="-352.37"/>
    <m/>
  </r>
  <r>
    <n v="9"/>
    <x v="19"/>
    <n v="-352.37"/>
    <m/>
  </r>
  <r>
    <n v="10"/>
    <x v="19"/>
    <n v="-352.37"/>
    <m/>
  </r>
  <r>
    <n v="5"/>
    <x v="20"/>
    <n v="-125.11"/>
    <m/>
  </r>
  <r>
    <n v="7"/>
    <x v="20"/>
    <n v="-322.74"/>
    <m/>
  </r>
  <r>
    <n v="9"/>
    <x v="20"/>
    <n v="-221.62"/>
    <m/>
  </r>
  <r>
    <n v="7"/>
    <x v="21"/>
    <n v="-10.42"/>
    <m/>
  </r>
  <r>
    <n v="9"/>
    <x v="21"/>
    <n v="-27.72"/>
    <m/>
  </r>
  <r>
    <n v="10"/>
    <x v="21"/>
    <n v="-58.28"/>
    <m/>
  </r>
  <r>
    <n v="5"/>
    <x v="22"/>
    <n v="-11.47"/>
    <m/>
  </r>
  <r>
    <n v="6"/>
    <x v="22"/>
    <n v="-11.47"/>
    <m/>
  </r>
  <r>
    <n v="7"/>
    <x v="22"/>
    <n v="-11.47"/>
    <m/>
  </r>
  <r>
    <n v="8"/>
    <x v="22"/>
    <n v="-11.47"/>
    <m/>
  </r>
  <r>
    <n v="9"/>
    <x v="22"/>
    <n v="-11.47"/>
    <m/>
  </r>
  <r>
    <n v="10"/>
    <x v="22"/>
    <n v="-11.47"/>
    <m/>
  </r>
  <r>
    <n v="5"/>
    <x v="23"/>
    <n v="-1.25"/>
    <m/>
  </r>
  <r>
    <n v="6"/>
    <x v="23"/>
    <n v="-1.25"/>
    <m/>
  </r>
  <r>
    <n v="7"/>
    <x v="23"/>
    <n v="-1.25"/>
    <m/>
  </r>
  <r>
    <n v="8"/>
    <x v="23"/>
    <n v="-1.25"/>
    <m/>
  </r>
  <r>
    <n v="9"/>
    <x v="23"/>
    <n v="-1.25"/>
    <m/>
  </r>
  <r>
    <n v="6"/>
    <x v="24"/>
    <m/>
    <n v="200"/>
  </r>
  <r>
    <n v="7"/>
    <x v="24"/>
    <m/>
    <n v="110"/>
  </r>
  <r>
    <n v="5"/>
    <x v="25"/>
    <m/>
    <n v="1000"/>
  </r>
  <r>
    <n v="7"/>
    <x v="25"/>
    <m/>
    <n v="200"/>
  </r>
  <r>
    <n v="8"/>
    <x v="26"/>
    <m/>
    <n v="522"/>
  </r>
  <r>
    <n v="7"/>
    <x v="27"/>
    <m/>
    <n v="230"/>
  </r>
  <r>
    <n v="7"/>
    <x v="28"/>
    <n v="-23.5"/>
    <m/>
  </r>
  <r>
    <n v="7"/>
    <x v="29"/>
    <n v="-10.58"/>
    <m/>
  </r>
  <r>
    <n v="7"/>
    <x v="30"/>
    <n v="-23.95"/>
    <m/>
  </r>
  <r>
    <n v="5"/>
    <x v="31"/>
    <n v="-15.4"/>
    <m/>
  </r>
  <r>
    <n v="7"/>
    <x v="31"/>
    <n v="-396.59"/>
    <m/>
  </r>
  <r>
    <n v="9"/>
    <x v="31"/>
    <n v="-19"/>
    <m/>
  </r>
  <r>
    <n v="5"/>
    <x v="32"/>
    <n v="-50.15"/>
    <m/>
  </r>
  <r>
    <n v="6"/>
    <x v="32"/>
    <m/>
    <n v="72.94"/>
  </r>
  <r>
    <n v="7"/>
    <x v="32"/>
    <n v="-71.209999999999994"/>
    <m/>
  </r>
  <r>
    <n v="8"/>
    <x v="32"/>
    <n v="-63.39"/>
    <m/>
  </r>
  <r>
    <n v="9"/>
    <x v="32"/>
    <n v="-30.58"/>
    <m/>
  </r>
  <r>
    <n v="10"/>
    <x v="32"/>
    <n v="-55.89"/>
    <m/>
  </r>
  <r>
    <n v="10"/>
    <x v="33"/>
    <n v="-25"/>
    <m/>
  </r>
  <r>
    <n v="7"/>
    <x v="34"/>
    <n v="-15"/>
    <m/>
  </r>
  <r>
    <n v="5"/>
    <x v="35"/>
    <n v="-7.99"/>
    <m/>
  </r>
  <r>
    <n v="6"/>
    <x v="35"/>
    <n v="-7.99"/>
    <m/>
  </r>
  <r>
    <n v="7"/>
    <x v="35"/>
    <n v="-7.99"/>
    <m/>
  </r>
  <r>
    <n v="8"/>
    <x v="35"/>
    <n v="-7.99"/>
    <m/>
  </r>
  <r>
    <n v="10"/>
    <x v="35"/>
    <n v="-15.98"/>
    <m/>
  </r>
  <r>
    <n v="7"/>
    <x v="36"/>
    <n v="-34.75"/>
    <m/>
  </r>
  <r>
    <n v="5"/>
    <x v="37"/>
    <n v="-83.5"/>
    <m/>
  </r>
  <r>
    <n v="6"/>
    <x v="37"/>
    <n v="-77.78"/>
    <m/>
  </r>
  <r>
    <n v="7"/>
    <x v="37"/>
    <n v="-91.26"/>
    <m/>
  </r>
  <r>
    <n v="8"/>
    <x v="37"/>
    <n v="-93.41"/>
    <m/>
  </r>
  <r>
    <n v="9"/>
    <x v="37"/>
    <n v="-67.53"/>
    <m/>
  </r>
  <r>
    <n v="10"/>
    <x v="37"/>
    <n v="-62.99"/>
    <m/>
  </r>
  <r>
    <n v="5"/>
    <x v="38"/>
    <n v="-77.900000000000006"/>
    <m/>
  </r>
  <r>
    <n v="7"/>
    <x v="39"/>
    <n v="-4"/>
    <m/>
  </r>
  <r>
    <n v="5"/>
    <x v="40"/>
    <m/>
    <n v="45"/>
  </r>
  <r>
    <n v="7"/>
    <x v="40"/>
    <m/>
    <n v="200"/>
  </r>
  <r>
    <n v="5"/>
    <x v="41"/>
    <n v="-71.11"/>
    <m/>
  </r>
  <r>
    <n v="6"/>
    <x v="41"/>
    <n v="-86.09"/>
    <m/>
  </r>
  <r>
    <n v="7"/>
    <x v="41"/>
    <n v="-76.949999999999989"/>
    <m/>
  </r>
  <r>
    <n v="8"/>
    <x v="41"/>
    <n v="-20.5"/>
    <m/>
  </r>
  <r>
    <n v="9"/>
    <x v="41"/>
    <n v="-88.18"/>
    <m/>
  </r>
  <r>
    <n v="5"/>
    <x v="42"/>
    <m/>
    <n v="160"/>
  </r>
  <r>
    <n v="6"/>
    <x v="42"/>
    <m/>
    <n v="160"/>
  </r>
  <r>
    <n v="7"/>
    <x v="42"/>
    <m/>
    <n v="160"/>
  </r>
  <r>
    <n v="8"/>
    <x v="42"/>
    <m/>
    <n v="160"/>
  </r>
  <r>
    <n v="9"/>
    <x v="42"/>
    <m/>
    <n v="160"/>
  </r>
  <r>
    <n v="10"/>
    <x v="42"/>
    <m/>
    <n v="160"/>
  </r>
  <r>
    <n v="6"/>
    <x v="43"/>
    <m/>
    <n v="600"/>
  </r>
  <r>
    <n v="10"/>
    <x v="43"/>
    <m/>
    <n v="400"/>
  </r>
  <r>
    <n v="7"/>
    <x v="44"/>
    <n v="-41"/>
    <m/>
  </r>
  <r>
    <n v="5"/>
    <x v="45"/>
    <n v="-20.8"/>
    <m/>
  </r>
  <r>
    <n v="6"/>
    <x v="45"/>
    <n v="-14.1"/>
    <m/>
  </r>
  <r>
    <n v="7"/>
    <x v="45"/>
    <n v="-16.7"/>
    <m/>
  </r>
  <r>
    <n v="9"/>
    <x v="45"/>
    <n v="-26"/>
    <m/>
  </r>
  <r>
    <n v="10"/>
    <x v="45"/>
    <n v="-14.5"/>
    <m/>
  </r>
  <r>
    <n v="5"/>
    <x v="46"/>
    <n v="-20"/>
    <m/>
  </r>
  <r>
    <n v="6"/>
    <x v="46"/>
    <n v="-120"/>
    <m/>
  </r>
  <r>
    <n v="7"/>
    <x v="46"/>
    <n v="-190"/>
    <m/>
  </r>
  <r>
    <n v="9"/>
    <x v="46"/>
    <n v="-140"/>
    <m/>
  </r>
  <r>
    <n v="10"/>
    <x v="46"/>
    <n v="-50"/>
    <m/>
  </r>
  <r>
    <n v="5"/>
    <x v="47"/>
    <m/>
    <n v="884.06999999999994"/>
  </r>
  <r>
    <n v="6"/>
    <x v="47"/>
    <m/>
    <n v="651.92999999999995"/>
  </r>
  <r>
    <n v="7"/>
    <x v="47"/>
    <m/>
    <n v="1066.67"/>
  </r>
  <r>
    <n v="8"/>
    <x v="47"/>
    <m/>
    <n v="795.45"/>
  </r>
  <r>
    <n v="9"/>
    <x v="47"/>
    <m/>
    <n v="1011.98"/>
  </r>
  <r>
    <n v="10"/>
    <x v="47"/>
    <m/>
    <n v="913.86"/>
  </r>
  <r>
    <n v="10"/>
    <x v="48"/>
    <n v="-5"/>
    <m/>
  </r>
  <r>
    <n v="7"/>
    <x v="49"/>
    <n v="-15.8"/>
    <m/>
  </r>
  <r>
    <n v="6"/>
    <x v="50"/>
    <n v="-144"/>
    <m/>
  </r>
  <r>
    <n v="7"/>
    <x v="50"/>
    <n v="-22.8"/>
    <m/>
  </r>
  <r>
    <n v="10"/>
    <x v="50"/>
    <n v="-108"/>
    <m/>
  </r>
  <r>
    <n v="5"/>
    <x v="51"/>
    <n v="-251.10000000000002"/>
    <m/>
  </r>
  <r>
    <n v="6"/>
    <x v="51"/>
    <n v="-348.66999999999996"/>
    <m/>
  </r>
  <r>
    <n v="7"/>
    <x v="51"/>
    <n v="-209.71999999999997"/>
    <m/>
  </r>
  <r>
    <n v="8"/>
    <x v="51"/>
    <n v="-671.93000000000018"/>
    <m/>
  </r>
  <r>
    <n v="9"/>
    <x v="51"/>
    <n v="-303.51"/>
    <m/>
  </r>
  <r>
    <n v="10"/>
    <x v="51"/>
    <n v="-251.30999999999997"/>
    <m/>
  </r>
  <r>
    <n v="5"/>
    <x v="52"/>
    <n v="-909"/>
    <m/>
  </r>
  <r>
    <n v="10"/>
    <x v="53"/>
    <n v="-702"/>
    <m/>
  </r>
  <r>
    <n v="7"/>
    <x v="54"/>
    <n v="-13.7"/>
    <m/>
  </r>
  <r>
    <n v="8"/>
    <x v="5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fieldListSortAscending="1">
  <location ref="A3:B320" firstHeaderRow="1" firstDataRow="1" firstDataCol="1"/>
  <pivotFields count="7">
    <pivotField numFmtId="14" showAll="0">
      <items count="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63"/>
        <item x="64"/>
        <item x="62"/>
        <item x="59"/>
        <item x="60"/>
        <item x="61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  <pivotField showAll="0"/>
    <pivotField showAll="0"/>
    <pivotField axis="axisRow" showAll="0">
      <items count="263">
        <item x="46"/>
        <item x="115"/>
        <item x="52"/>
        <item x="120"/>
        <item x="77"/>
        <item x="114"/>
        <item x="109"/>
        <item x="110"/>
        <item x="8"/>
        <item x="2"/>
        <item x="12"/>
        <item x="112"/>
        <item x="75"/>
        <item x="44"/>
        <item x="6"/>
        <item x="72"/>
        <item x="71"/>
        <item x="40"/>
        <item x="76"/>
        <item x="111"/>
        <item x="113"/>
        <item x="78"/>
        <item x="117"/>
        <item x="118"/>
        <item x="9"/>
        <item m="1" x="252"/>
        <item m="1" x="255"/>
        <item x="38"/>
        <item m="1" x="253"/>
        <item m="1" x="260"/>
        <item x="70"/>
        <item x="35"/>
        <item x="7"/>
        <item x="102"/>
        <item x="1"/>
        <item x="11"/>
        <item x="3"/>
        <item x="83"/>
        <item x="84"/>
        <item x="121"/>
        <item x="19"/>
        <item x="30"/>
        <item x="54"/>
        <item x="122"/>
        <item x="55"/>
        <item x="56"/>
        <item x="123"/>
        <item x="57"/>
        <item x="124"/>
        <item x="125"/>
        <item x="126"/>
        <item x="127"/>
        <item x="128"/>
        <item x="129"/>
        <item x="130"/>
        <item x="131"/>
        <item x="22"/>
        <item x="132"/>
        <item x="133"/>
        <item x="58"/>
        <item x="85"/>
        <item x="59"/>
        <item x="27"/>
        <item x="86"/>
        <item x="87"/>
        <item x="134"/>
        <item x="135"/>
        <item x="136"/>
        <item x="137"/>
        <item x="138"/>
        <item x="139"/>
        <item x="140"/>
        <item x="13"/>
        <item x="141"/>
        <item x="18"/>
        <item x="60"/>
        <item x="61"/>
        <item x="63"/>
        <item x="62"/>
        <item x="88"/>
        <item x="20"/>
        <item x="89"/>
        <item x="142"/>
        <item x="143"/>
        <item x="144"/>
        <item x="145"/>
        <item x="146"/>
        <item x="147"/>
        <item x="148"/>
        <item x="149"/>
        <item x="150"/>
        <item x="64"/>
        <item x="90"/>
        <item x="91"/>
        <item x="14"/>
        <item x="65"/>
        <item x="66"/>
        <item x="151"/>
        <item x="152"/>
        <item x="153"/>
        <item x="92"/>
        <item x="93"/>
        <item x="16"/>
        <item x="15"/>
        <item x="28"/>
        <item x="94"/>
        <item x="96"/>
        <item x="95"/>
        <item x="67"/>
        <item x="97"/>
        <item x="98"/>
        <item x="26"/>
        <item x="25"/>
        <item x="33"/>
        <item x="21"/>
        <item x="154"/>
        <item x="23"/>
        <item x="31"/>
        <item x="68"/>
        <item x="99"/>
        <item x="100"/>
        <item x="155"/>
        <item x="156"/>
        <item x="24"/>
        <item x="80"/>
        <item x="32"/>
        <item x="17"/>
        <item x="29"/>
        <item x="157"/>
        <item x="81"/>
        <item x="82"/>
        <item x="41"/>
        <item x="101"/>
        <item x="103"/>
        <item x="39"/>
        <item x="106"/>
        <item x="79"/>
        <item x="5"/>
        <item x="108"/>
        <item x="43"/>
        <item x="74"/>
        <item x="10"/>
        <item x="34"/>
        <item x="48"/>
        <item x="47"/>
        <item x="49"/>
        <item x="50"/>
        <item x="45"/>
        <item x="51"/>
        <item x="53"/>
        <item x="119"/>
        <item x="4"/>
        <item x="107"/>
        <item x="42"/>
        <item x="73"/>
        <item x="105"/>
        <item x="104"/>
        <item x="0"/>
        <item x="158"/>
        <item m="1" x="261"/>
        <item x="162"/>
        <item x="160"/>
        <item x="161"/>
        <item x="163"/>
        <item x="164"/>
        <item x="168"/>
        <item x="169"/>
        <item x="172"/>
        <item x="173"/>
        <item x="174"/>
        <item x="166"/>
        <item x="175"/>
        <item x="171"/>
        <item x="167"/>
        <item x="165"/>
        <item x="170"/>
        <item x="176"/>
        <item x="177"/>
        <item x="178"/>
        <item x="179"/>
        <item m="1" x="257"/>
        <item x="185"/>
        <item x="210"/>
        <item x="208"/>
        <item x="203"/>
        <item x="199"/>
        <item x="209"/>
        <item x="207"/>
        <item x="211"/>
        <item x="201"/>
        <item x="197"/>
        <item x="200"/>
        <item x="212"/>
        <item x="206"/>
        <item x="205"/>
        <item x="196"/>
        <item x="195"/>
        <item x="213"/>
        <item x="204"/>
        <item x="202"/>
        <item x="214"/>
        <item x="198"/>
        <item x="215"/>
        <item x="216"/>
        <item x="217"/>
        <item x="218"/>
        <item x="219"/>
        <item x="220"/>
        <item m="1" x="258"/>
        <item x="222"/>
        <item x="223"/>
        <item x="227"/>
        <item x="181"/>
        <item x="182"/>
        <item x="183"/>
        <item x="184"/>
        <item x="186"/>
        <item x="187"/>
        <item x="188"/>
        <item x="189"/>
        <item x="190"/>
        <item x="191"/>
        <item x="192"/>
        <item x="193"/>
        <item x="194"/>
        <item x="224"/>
        <item x="225"/>
        <item x="226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m="1" x="254"/>
        <item m="1" x="256"/>
        <item m="1" x="259"/>
        <item x="36"/>
        <item x="37"/>
        <item x="69"/>
        <item x="116"/>
        <item x="159"/>
        <item x="180"/>
        <item x="221"/>
        <item t="default"/>
      </items>
    </pivotField>
    <pivotField dataField="1" numFmtId="164" showAll="0"/>
    <pivotField showAll="0"/>
    <pivotField axis="axisRow" showAll="0" sortType="ascending">
      <items count="63">
        <item x="56"/>
        <item x="51"/>
        <item x="24"/>
        <item x="61"/>
        <item x="18"/>
        <item x="15"/>
        <item x="59"/>
        <item x="52"/>
        <item x="39"/>
        <item x="21"/>
        <item x="7"/>
        <item x="14"/>
        <item x="10"/>
        <item x="29"/>
        <item x="55"/>
        <item x="45"/>
        <item x="40"/>
        <item x="33"/>
        <item x="30"/>
        <item x="6"/>
        <item x="28"/>
        <item x="49"/>
        <item x="11"/>
        <item x="1"/>
        <item x="3"/>
        <item x="34"/>
        <item x="8"/>
        <item x="53"/>
        <item x="37"/>
        <item x="41"/>
        <item x="42"/>
        <item x="22"/>
        <item x="50"/>
        <item x="17"/>
        <item x="27"/>
        <item x="5"/>
        <item x="60"/>
        <item x="44"/>
        <item x="23"/>
        <item x="46"/>
        <item x="4"/>
        <item x="31"/>
        <item x="38"/>
        <item x="26"/>
        <item x="20"/>
        <item x="19"/>
        <item x="2"/>
        <item x="12"/>
        <item x="35"/>
        <item x="47"/>
        <item x="16"/>
        <item x="9"/>
        <item x="25"/>
        <item x="57"/>
        <item x="48"/>
        <item x="36"/>
        <item x="13"/>
        <item x="32"/>
        <item x="58"/>
        <item x="43"/>
        <item x="54"/>
        <item x="0"/>
        <item t="default"/>
      </items>
    </pivotField>
  </pivotFields>
  <rowFields count="2">
    <field x="6"/>
    <field x="3"/>
  </rowFields>
  <rowItems count="317">
    <i>
      <x/>
    </i>
    <i r="1">
      <x v="192"/>
    </i>
    <i>
      <x v="1"/>
    </i>
    <i r="1">
      <x v="121"/>
    </i>
    <i r="1">
      <x v="173"/>
    </i>
    <i>
      <x v="2"/>
    </i>
    <i r="1">
      <x v="44"/>
    </i>
    <i r="1">
      <x v="48"/>
    </i>
    <i r="1">
      <x v="57"/>
    </i>
    <i r="1">
      <x v="59"/>
    </i>
    <i r="1">
      <x v="75"/>
    </i>
    <i r="1">
      <x v="82"/>
    </i>
    <i r="1">
      <x v="97"/>
    </i>
    <i r="1">
      <x v="113"/>
    </i>
    <i r="1">
      <x v="125"/>
    </i>
    <i r="1">
      <x v="201"/>
    </i>
    <i r="1">
      <x v="232"/>
    </i>
    <i r="1">
      <x v="233"/>
    </i>
    <i r="1">
      <x v="244"/>
    </i>
    <i r="1">
      <x v="245"/>
    </i>
    <i r="1">
      <x v="251"/>
    </i>
    <i>
      <x v="3"/>
    </i>
    <i r="1">
      <x v="238"/>
    </i>
    <i>
      <x v="4"/>
    </i>
    <i r="1">
      <x v="46"/>
    </i>
    <i r="1">
      <x v="49"/>
    </i>
    <i r="1">
      <x v="62"/>
    </i>
    <i r="1">
      <x v="79"/>
    </i>
    <i r="1">
      <x v="92"/>
    </i>
    <i r="1">
      <x v="107"/>
    </i>
    <i r="1">
      <x v="114"/>
    </i>
    <i r="1">
      <x v="187"/>
    </i>
    <i r="1">
      <x v="195"/>
    </i>
    <i r="1">
      <x v="197"/>
    </i>
    <i r="1">
      <x v="199"/>
    </i>
    <i r="1">
      <x v="241"/>
    </i>
    <i r="1">
      <x v="247"/>
    </i>
    <i>
      <x v="5"/>
    </i>
    <i r="1">
      <x v="101"/>
    </i>
    <i r="1">
      <x v="102"/>
    </i>
    <i>
      <x v="6"/>
    </i>
    <i r="1">
      <x v="226"/>
    </i>
    <i>
      <x v="7"/>
    </i>
    <i r="1">
      <x v="163"/>
    </i>
    <i r="1">
      <x v="227"/>
    </i>
    <i>
      <x v="8"/>
    </i>
    <i r="1">
      <x v="65"/>
    </i>
    <i>
      <x v="9"/>
    </i>
    <i r="1">
      <x v="39"/>
    </i>
    <i r="1">
      <x v="45"/>
    </i>
    <i r="1">
      <x v="77"/>
    </i>
    <i r="1">
      <x v="83"/>
    </i>
    <i r="1">
      <x v="110"/>
    </i>
    <i r="1">
      <x v="115"/>
    </i>
    <i r="1">
      <x v="127"/>
    </i>
    <i r="1">
      <x v="170"/>
    </i>
    <i r="1">
      <x v="230"/>
    </i>
    <i r="1">
      <x v="236"/>
    </i>
    <i r="1">
      <x v="243"/>
    </i>
    <i r="1">
      <x v="246"/>
    </i>
    <i>
      <x v="10"/>
    </i>
    <i r="1">
      <x v="30"/>
    </i>
    <i r="1">
      <x v="31"/>
    </i>
    <i r="1">
      <x v="32"/>
    </i>
    <i r="1">
      <x v="155"/>
    </i>
    <i r="1">
      <x v="158"/>
    </i>
    <i r="1">
      <x v="179"/>
    </i>
    <i r="1">
      <x v="203"/>
    </i>
    <i>
      <x v="11"/>
    </i>
    <i r="1">
      <x v="94"/>
    </i>
    <i>
      <x v="12"/>
    </i>
    <i r="1">
      <x v="141"/>
    </i>
    <i r="1">
      <x v="142"/>
    </i>
    <i r="1">
      <x v="147"/>
    </i>
    <i r="1">
      <x v="148"/>
    </i>
    <i r="1">
      <x v="149"/>
    </i>
    <i>
      <x v="13"/>
    </i>
    <i r="1">
      <x/>
    </i>
    <i r="1">
      <x v="1"/>
    </i>
    <i r="1">
      <x v="209"/>
    </i>
    <i r="1">
      <x v="216"/>
    </i>
    <i r="1">
      <x v="219"/>
    </i>
    <i>
      <x v="14"/>
    </i>
    <i r="1">
      <x v="220"/>
    </i>
    <i>
      <x v="15"/>
    </i>
    <i r="1">
      <x v="86"/>
    </i>
    <i>
      <x v="16"/>
    </i>
    <i r="1">
      <x v="66"/>
    </i>
    <i r="1">
      <x v="87"/>
    </i>
    <i>
      <x v="17"/>
    </i>
    <i r="1">
      <x v="47"/>
    </i>
    <i r="1">
      <x v="105"/>
    </i>
    <i r="1">
      <x v="193"/>
    </i>
    <i r="1">
      <x v="237"/>
    </i>
    <i>
      <x v="18"/>
    </i>
    <i r="1">
      <x v="143"/>
    </i>
    <i r="1">
      <x v="144"/>
    </i>
    <i r="1">
      <x v="150"/>
    </i>
    <i>
      <x v="19"/>
    </i>
    <i r="1">
      <x v="11"/>
    </i>
    <i r="1">
      <x v="12"/>
    </i>
    <i r="1">
      <x v="13"/>
    </i>
    <i r="1">
      <x v="14"/>
    </i>
    <i r="1">
      <x v="160"/>
    </i>
    <i r="1">
      <x v="206"/>
    </i>
    <i>
      <x v="20"/>
    </i>
    <i r="1">
      <x v="131"/>
    </i>
    <i r="1">
      <x v="132"/>
    </i>
    <i r="1">
      <x v="221"/>
    </i>
    <i>
      <x v="21"/>
    </i>
    <i r="1">
      <x v="98"/>
    </i>
    <i r="1">
      <x v="189"/>
    </i>
    <i r="1">
      <x v="229"/>
    </i>
    <i r="1">
      <x v="234"/>
    </i>
    <i>
      <x v="22"/>
    </i>
    <i r="1">
      <x v="35"/>
    </i>
    <i>
      <x v="23"/>
    </i>
    <i r="1">
      <x v="33"/>
    </i>
    <i r="1">
      <x v="34"/>
    </i>
    <i>
      <x v="24"/>
    </i>
    <i r="1">
      <x v="36"/>
    </i>
    <i r="1">
      <x v="133"/>
    </i>
    <i>
      <x v="25"/>
    </i>
    <i r="1">
      <x v="4"/>
    </i>
    <i r="1">
      <x v="5"/>
    </i>
    <i>
      <x v="26"/>
    </i>
    <i r="1">
      <x v="2"/>
    </i>
    <i r="1">
      <x v="3"/>
    </i>
    <i r="1">
      <x v="8"/>
    </i>
    <i>
      <x v="27"/>
    </i>
    <i r="1">
      <x v="3"/>
    </i>
    <i r="1">
      <x v="164"/>
    </i>
    <i>
      <x v="28"/>
    </i>
    <i r="1">
      <x v="6"/>
    </i>
    <i r="1">
      <x v="7"/>
    </i>
    <i>
      <x v="29"/>
    </i>
    <i r="1">
      <x v="67"/>
    </i>
    <i>
      <x v="30"/>
    </i>
    <i r="1">
      <x v="68"/>
    </i>
    <i>
      <x v="31"/>
    </i>
    <i r="1">
      <x v="41"/>
    </i>
    <i>
      <x v="32"/>
    </i>
    <i r="1">
      <x v="99"/>
    </i>
    <i>
      <x v="33"/>
    </i>
    <i r="1">
      <x v="40"/>
    </i>
    <i>
      <x v="34"/>
    </i>
    <i r="1">
      <x v="134"/>
    </i>
    <i r="1">
      <x v="135"/>
    </i>
    <i r="1">
      <x v="213"/>
    </i>
    <i>
      <x v="35"/>
    </i>
    <i r="1">
      <x v="136"/>
    </i>
    <i r="1">
      <x v="137"/>
    </i>
    <i r="1">
      <x v="138"/>
    </i>
    <i r="1">
      <x v="139"/>
    </i>
    <i r="1">
      <x v="140"/>
    </i>
    <i r="1">
      <x v="162"/>
    </i>
    <i r="1">
      <x v="181"/>
    </i>
    <i r="1">
      <x v="205"/>
    </i>
    <i r="1">
      <x v="214"/>
    </i>
    <i r="1">
      <x v="218"/>
    </i>
    <i r="1">
      <x v="225"/>
    </i>
    <i>
      <x v="36"/>
    </i>
    <i r="1">
      <x v="211"/>
    </i>
    <i>
      <x v="37"/>
    </i>
    <i r="1">
      <x v="73"/>
    </i>
    <i>
      <x v="38"/>
    </i>
    <i r="1">
      <x v="117"/>
    </i>
    <i r="1">
      <x v="118"/>
    </i>
    <i r="1">
      <x v="119"/>
    </i>
    <i r="1">
      <x v="122"/>
    </i>
    <i r="1">
      <x v="177"/>
    </i>
    <i r="1">
      <x v="228"/>
    </i>
    <i r="1">
      <x v="249"/>
    </i>
    <i>
      <x v="39"/>
    </i>
    <i r="1">
      <x v="88"/>
    </i>
    <i>
      <x v="40"/>
    </i>
    <i r="1">
      <x v="151"/>
    </i>
    <i r="1">
      <x v="152"/>
    </i>
    <i r="1">
      <x v="153"/>
    </i>
    <i r="1">
      <x v="154"/>
    </i>
    <i r="1">
      <x v="161"/>
    </i>
    <i r="1">
      <x v="204"/>
    </i>
    <i r="1">
      <x v="212"/>
    </i>
    <i>
      <x v="41"/>
    </i>
    <i r="1">
      <x v="145"/>
    </i>
    <i>
      <x v="42"/>
    </i>
    <i r="1">
      <x v="58"/>
    </i>
    <i>
      <x v="43"/>
    </i>
    <i r="1">
      <x v="27"/>
    </i>
    <i r="1">
      <x v="156"/>
    </i>
    <i>
      <x v="44"/>
    </i>
    <i r="1">
      <x v="104"/>
    </i>
    <i>
      <x v="45"/>
    </i>
    <i r="1">
      <x v="54"/>
    </i>
    <i r="1">
      <x v="55"/>
    </i>
    <i r="1">
      <x v="60"/>
    </i>
    <i r="1">
      <x v="64"/>
    </i>
    <i r="1">
      <x v="69"/>
    </i>
    <i r="1">
      <x v="78"/>
    </i>
    <i r="1">
      <x v="106"/>
    </i>
    <i r="1">
      <x v="108"/>
    </i>
    <i r="1">
      <x v="111"/>
    </i>
    <i r="1">
      <x v="112"/>
    </i>
    <i r="1">
      <x v="129"/>
    </i>
    <i r="1">
      <x v="175"/>
    </i>
    <i r="1">
      <x v="188"/>
    </i>
    <i r="1">
      <x v="191"/>
    </i>
    <i r="1">
      <x v="194"/>
    </i>
    <i r="1">
      <x v="196"/>
    </i>
    <i r="1">
      <x v="200"/>
    </i>
    <i>
      <x v="46"/>
    </i>
    <i r="1">
      <x v="9"/>
    </i>
    <i>
      <x v="47"/>
    </i>
    <i r="1">
      <x v="10"/>
    </i>
    <i>
      <x v="48"/>
    </i>
    <i r="1">
      <x v="10"/>
    </i>
    <i>
      <x v="49"/>
    </i>
    <i r="1">
      <x v="89"/>
    </i>
    <i>
      <x v="50"/>
    </i>
    <i r="1">
      <x v="74"/>
    </i>
    <i r="1">
      <x v="76"/>
    </i>
    <i r="1">
      <x v="100"/>
    </i>
    <i r="1">
      <x v="128"/>
    </i>
    <i r="1">
      <x v="190"/>
    </i>
    <i r="1">
      <x v="235"/>
    </i>
    <i>
      <x v="51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07"/>
    </i>
    <i r="1">
      <x v="223"/>
    </i>
    <i r="1">
      <x v="224"/>
    </i>
    <i>
      <x v="52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>
      <x v="53"/>
    </i>
    <i r="1">
      <x v="202"/>
    </i>
    <i>
      <x v="54"/>
    </i>
    <i r="1">
      <x v="90"/>
    </i>
    <i>
      <x v="55"/>
    </i>
    <i r="1">
      <x v="38"/>
    </i>
    <i r="1">
      <x v="70"/>
    </i>
    <i r="1">
      <x v="231"/>
    </i>
    <i>
      <x v="56"/>
    </i>
    <i r="1">
      <x v="37"/>
    </i>
    <i r="1">
      <x v="42"/>
    </i>
    <i r="1">
      <x v="43"/>
    </i>
    <i r="1">
      <x v="50"/>
    </i>
    <i r="1">
      <x v="51"/>
    </i>
    <i r="1">
      <x v="52"/>
    </i>
    <i r="1">
      <x v="53"/>
    </i>
    <i r="1">
      <x v="56"/>
    </i>
    <i r="1">
      <x v="61"/>
    </i>
    <i r="1">
      <x v="63"/>
    </i>
    <i r="1">
      <x v="72"/>
    </i>
    <i r="1">
      <x v="80"/>
    </i>
    <i r="1">
      <x v="81"/>
    </i>
    <i r="1">
      <x v="84"/>
    </i>
    <i r="1">
      <x v="85"/>
    </i>
    <i r="1">
      <x v="91"/>
    </i>
    <i r="1">
      <x v="93"/>
    </i>
    <i r="1">
      <x v="95"/>
    </i>
    <i r="1">
      <x v="96"/>
    </i>
    <i r="1">
      <x v="103"/>
    </i>
    <i r="1">
      <x v="109"/>
    </i>
    <i r="1">
      <x v="116"/>
    </i>
    <i r="1">
      <x v="120"/>
    </i>
    <i r="1">
      <x v="123"/>
    </i>
    <i r="1">
      <x v="124"/>
    </i>
    <i r="1">
      <x v="126"/>
    </i>
    <i r="1">
      <x v="130"/>
    </i>
    <i r="1">
      <x v="165"/>
    </i>
    <i r="1">
      <x v="166"/>
    </i>
    <i r="1">
      <x v="167"/>
    </i>
    <i r="1">
      <x v="168"/>
    </i>
    <i r="1">
      <x v="169"/>
    </i>
    <i r="1">
      <x v="171"/>
    </i>
    <i r="1">
      <x v="172"/>
    </i>
    <i r="1">
      <x v="174"/>
    </i>
    <i r="1">
      <x v="176"/>
    </i>
    <i r="1">
      <x v="182"/>
    </i>
    <i r="1">
      <x v="184"/>
    </i>
    <i r="1">
      <x v="185"/>
    </i>
    <i r="1">
      <x v="186"/>
    </i>
    <i r="1">
      <x v="198"/>
    </i>
    <i r="1">
      <x v="239"/>
    </i>
    <i r="1">
      <x v="240"/>
    </i>
    <i r="1">
      <x v="242"/>
    </i>
    <i r="1">
      <x v="248"/>
    </i>
    <i r="1">
      <x v="250"/>
    </i>
    <i>
      <x v="57"/>
    </i>
    <i r="1">
      <x v="146"/>
    </i>
    <i>
      <x v="58"/>
    </i>
    <i r="1">
      <x v="210"/>
    </i>
    <i>
      <x v="59"/>
    </i>
    <i r="1">
      <x v="71"/>
    </i>
    <i>
      <x v="60"/>
    </i>
    <i r="1">
      <x v="178"/>
    </i>
    <i>
      <x v="61"/>
    </i>
    <i r="1">
      <x v="157"/>
    </i>
    <i r="1">
      <x v="183"/>
    </i>
    <i r="1">
      <x v="215"/>
    </i>
    <i r="1">
      <x v="217"/>
    </i>
    <i r="1">
      <x v="222"/>
    </i>
    <i t="grand">
      <x/>
    </i>
  </rowItems>
  <colItems count="1">
    <i/>
  </colItems>
  <dataFields count="1">
    <dataField name="Somme de Montant operation en euro" fld="4" baseField="0" baseItem="0"/>
  </dataFields>
  <formats count="2"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3" cacheId="2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H13:I38" firstHeaderRow="1" firstDataRow="1" firstDataCol="1" rowPageCount="1" colPageCount="1"/>
  <pivotFields count="7">
    <pivotField numFmtId="14" showAll="0" defaultSubtotal="0"/>
    <pivotField showAll="0" defaultSubtotal="0"/>
    <pivotField showAll="0" defaultSubtotal="0"/>
    <pivotField showAll="0" defaultSubtotal="0"/>
    <pivotField axis="axisPage" dataField="1" showAll="0" defaultSubtotal="0">
      <items count="33">
        <item x="5"/>
        <item x="0"/>
        <item x="2"/>
        <item x="11"/>
        <item x="1"/>
        <item x="3"/>
        <item x="4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</items>
    </pivotField>
    <pivotField showAll="0" defaultSubtotal="0"/>
    <pivotField axis="axisRow" showAll="0" sortType="ascending" defaultSubtotal="0">
      <items count="24">
        <item x="23"/>
        <item x="17"/>
        <item x="14"/>
        <item x="20"/>
        <item x="6"/>
        <item x="13"/>
        <item x="9"/>
        <item x="5"/>
        <item x="10"/>
        <item x="0"/>
        <item x="2"/>
        <item x="7"/>
        <item x="21"/>
        <item x="16"/>
        <item x="4"/>
        <item x="22"/>
        <item x="3"/>
        <item x="19"/>
        <item x="18"/>
        <item x="1"/>
        <item x="11"/>
        <item x="15"/>
        <item x="8"/>
        <item x="12"/>
      </items>
    </pivotField>
  </pivotFields>
  <rowFields count="1">
    <field x="6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pageFields count="1">
    <pageField fld="4" hier="-1"/>
  </pageFields>
  <dataFields count="1">
    <dataField name="Somme de Montant operation en euro" fld="4" baseField="0" baseItem="0" numFmtId="164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3" cacheId="7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H16:I43" firstHeaderRow="1" firstDataRow="1" firstDataCol="1" rowPageCount="1" colPageCount="1"/>
  <pivotFields count="7">
    <pivotField numFmtId="14" showAll="0" defaultSubtotal="0"/>
    <pivotField showAll="0" defaultSubtotal="0"/>
    <pivotField showAll="0" defaultSubtotal="0"/>
    <pivotField showAll="0" defaultSubtotal="0"/>
    <pivotField axis="axisPage" dataField="1" showAll="0" defaultSubtotal="0">
      <items count="38">
        <item x="12"/>
        <item x="17"/>
        <item x="1"/>
        <item x="2"/>
        <item x="21"/>
        <item x="0"/>
        <item x="3"/>
        <item x="4"/>
        <item x="5"/>
        <item x="6"/>
        <item x="7"/>
        <item x="8"/>
        <item x="9"/>
        <item x="10"/>
        <item x="11"/>
        <item x="13"/>
        <item x="14"/>
        <item x="15"/>
        <item x="16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showAll="0" defaultSubtotal="0"/>
    <pivotField axis="axisRow" showAll="0" sortType="ascending" defaultSubtotal="0">
      <items count="26">
        <item x="19"/>
        <item x="20"/>
        <item x="3"/>
        <item x="0"/>
        <item x="12"/>
        <item x="21"/>
        <item x="13"/>
        <item x="11"/>
        <item x="8"/>
        <item x="1"/>
        <item x="2"/>
        <item x="16"/>
        <item x="6"/>
        <item x="10"/>
        <item x="24"/>
        <item x="9"/>
        <item x="14"/>
        <item x="5"/>
        <item x="23"/>
        <item x="17"/>
        <item x="22"/>
        <item x="7"/>
        <item x="4"/>
        <item x="18"/>
        <item x="15"/>
        <item x="25"/>
      </items>
    </pivotField>
  </pivotFields>
  <rowFields count="1">
    <field x="6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pageFields count="1">
    <pageField fld="4" hier="-1"/>
  </pageFields>
  <dataFields count="1">
    <dataField name="Somme de Montant operation en euro" fld="4" baseField="0" baseItem="0" numFmtId="164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eau croisé dynamique3" cacheId="3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H22:I43" firstHeaderRow="1" firstDataRow="1" firstDataCol="1" rowPageCount="1" colPageCount="1"/>
  <pivotFields count="7">
    <pivotField numFmtId="14" showAll="0" defaultSubtotal="0"/>
    <pivotField showAll="0" defaultSubtotal="0"/>
    <pivotField showAll="0" defaultSubtotal="0"/>
    <pivotField showAll="0" defaultSubtotal="0"/>
    <pivotField axis="axisPage" dataField="1" showAll="0" defaultSubtotal="0">
      <items count="37">
        <item x="7"/>
        <item x="0"/>
        <item x="1"/>
        <item x="13"/>
        <item x="4"/>
        <item x="3"/>
        <item x="8"/>
        <item x="6"/>
        <item x="35"/>
        <item x="2"/>
        <item x="5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6"/>
      </items>
    </pivotField>
    <pivotField showAll="0" defaultSubtotal="0"/>
    <pivotField axis="axisRow" showAll="0" sortType="ascending" defaultSubtotal="0">
      <items count="20">
        <item x="14"/>
        <item x="16"/>
        <item x="18"/>
        <item x="3"/>
        <item x="17"/>
        <item x="7"/>
        <item x="0"/>
        <item x="1"/>
        <item x="8"/>
        <item x="6"/>
        <item x="19"/>
        <item x="5"/>
        <item x="12"/>
        <item x="9"/>
        <item x="10"/>
        <item x="15"/>
        <item x="4"/>
        <item x="2"/>
        <item x="13"/>
        <item x="11"/>
      </items>
    </pivotField>
  </pivotFields>
  <rowFields count="1">
    <field x="6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pageFields count="1">
    <pageField fld="4" hier="-1"/>
  </pageFields>
  <dataFields count="1">
    <dataField name="Somme de Montant operation en euro" fld="4" baseField="0" baseItem="0" numFmtId="164"/>
  </dataField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eau croisé dynamique3" cacheId="4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H23:I63" firstHeaderRow="1" firstDataRow="1" firstDataCol="1" rowPageCount="1" colPageCount="1"/>
  <pivotFields count="7">
    <pivotField numFmtId="14" showAll="0" defaultSubtotal="0"/>
    <pivotField showAll="0" defaultSubtotal="0"/>
    <pivotField showAll="0" defaultSubtotal="0"/>
    <pivotField showAll="0" defaultSubtotal="0"/>
    <pivotField axis="axisPage" dataField="1" showAll="0" defaultSubtotal="0">
      <items count="52">
        <item x="11"/>
        <item x="1"/>
        <item x="2"/>
        <item x="18"/>
        <item x="16"/>
        <item x="10"/>
        <item x="3"/>
        <item x="0"/>
        <item x="4"/>
        <item x="5"/>
        <item x="6"/>
        <item x="7"/>
        <item x="8"/>
        <item x="9"/>
        <item x="12"/>
        <item x="13"/>
        <item x="14"/>
        <item x="15"/>
        <item x="17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</items>
    </pivotField>
    <pivotField showAll="0" defaultSubtotal="0"/>
    <pivotField axis="axisRow" showAll="0" sortType="ascending" defaultSubtotal="0">
      <items count="39">
        <item x="36"/>
        <item x="20"/>
        <item x="19"/>
        <item x="23"/>
        <item x="17"/>
        <item x="4"/>
        <item x="12"/>
        <item x="30"/>
        <item x="24"/>
        <item x="14"/>
        <item x="10"/>
        <item x="0"/>
        <item x="34"/>
        <item x="1"/>
        <item x="2"/>
        <item x="11"/>
        <item x="15"/>
        <item x="8"/>
        <item x="25"/>
        <item x="26"/>
        <item x="35"/>
        <item x="5"/>
        <item x="7"/>
        <item x="29"/>
        <item x="37"/>
        <item x="31"/>
        <item x="6"/>
        <item x="22"/>
        <item x="3"/>
        <item x="21"/>
        <item x="16"/>
        <item x="32"/>
        <item x="38"/>
        <item x="9"/>
        <item x="13"/>
        <item x="33"/>
        <item x="27"/>
        <item x="18"/>
        <item x="28"/>
      </items>
    </pivotField>
  </pivotFields>
  <rowFields count="1">
    <field x="6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pageFields count="1">
    <pageField fld="4" hier="-1"/>
  </pageFields>
  <dataFields count="1">
    <dataField name="Somme de Montant operation en euro" fld="4" baseField="0" baseItem="0" numFmtId="164"/>
  </dataField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leau croisé dynamique3" cacheId="5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H14:I30" firstHeaderRow="1" firstDataRow="1" firstDataCol="1" rowPageCount="1" colPageCount="1"/>
  <pivotFields count="7">
    <pivotField numFmtId="14" showAll="0" defaultSubtotal="0"/>
    <pivotField showAll="0" defaultSubtotal="0"/>
    <pivotField showAll="0" defaultSubtotal="0"/>
    <pivotField showAll="0" defaultSubtotal="0"/>
    <pivotField axis="axisPage" dataField="1" showAll="0" defaultSubtotal="0">
      <items count="25">
        <item x="6"/>
        <item x="0"/>
        <item x="1"/>
        <item x="10"/>
        <item x="2"/>
        <item x="24"/>
        <item x="3"/>
        <item x="4"/>
        <item x="5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showAll="0" defaultSubtotal="0"/>
    <pivotField axis="axisRow" showAll="0" sortType="ascending" defaultSubtotal="0">
      <items count="15">
        <item x="12"/>
        <item x="7"/>
        <item x="11"/>
        <item x="2"/>
        <item x="6"/>
        <item x="0"/>
        <item x="1"/>
        <item x="8"/>
        <item x="5"/>
        <item x="14"/>
        <item x="4"/>
        <item x="13"/>
        <item x="9"/>
        <item x="3"/>
        <item x="10"/>
      </items>
    </pivotField>
  </pivotFields>
  <rowFields count="1">
    <field x="6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pageFields count="1">
    <pageField fld="4" hier="-1"/>
  </pageFields>
  <dataFields count="1">
    <dataField name="Somme de Montant operation en euro" fld="4" baseField="0" baseItem="0" numFmtId="164"/>
  </dataFields>
  <pivotTableStyleInfo name="PivotStyleLight16"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Tableau croisé dynamique3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H24:I48" firstHeaderRow="1" firstDataRow="1" firstDataCol="1" rowPageCount="1" colPageCount="1"/>
  <pivotFields count="7">
    <pivotField numFmtId="14" showAll="0" defaultSubtotal="0"/>
    <pivotField showAll="0" defaultSubtotal="0"/>
    <pivotField showAll="0" defaultSubtotal="0"/>
    <pivotField showAll="0" defaultSubtotal="0"/>
    <pivotField axis="axisPage" dataField="1" showAll="0" defaultSubtotal="0">
      <items count="41">
        <item x="9"/>
        <item x="11"/>
        <item x="12"/>
        <item x="34"/>
        <item x="29"/>
        <item x="40"/>
        <item x="20"/>
        <item x="17"/>
        <item x="37"/>
        <item x="28"/>
        <item x="31"/>
        <item x="33"/>
        <item x="4"/>
        <item x="24"/>
        <item x="35"/>
        <item x="13"/>
        <item x="27"/>
        <item x="39"/>
        <item x="38"/>
        <item x="22"/>
        <item x="16"/>
        <item x="0"/>
        <item x="10"/>
        <item x="23"/>
        <item x="2"/>
        <item x="21"/>
        <item x="5"/>
        <item x="32"/>
        <item x="14"/>
        <item x="3"/>
        <item x="25"/>
        <item x="1"/>
        <item x="6"/>
        <item x="15"/>
        <item x="18"/>
        <item x="8"/>
        <item x="19"/>
        <item x="7"/>
        <item x="26"/>
        <item x="36"/>
        <item x="30"/>
      </items>
    </pivotField>
    <pivotField showAll="0" defaultSubtotal="0"/>
    <pivotField axis="axisRow" showAll="0" sortType="ascending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</pivotFields>
  <rowFields count="1">
    <field x="6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pageFields count="1">
    <pageField fld="4" hier="-1"/>
  </pageFields>
  <dataFields count="1">
    <dataField name="Somme de Montant operation en euro" fld="4" baseField="0" baseItem="0" numFmtId="164"/>
  </dataFields>
  <pivotTableStyleInfo name="PivotStyleLight16"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Tableau croisé dynamique3" cacheId="6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H21:I48" firstHeaderRow="1" firstDataRow="1" firstDataCol="1" rowPageCount="1" colPageCount="1"/>
  <pivotFields count="7">
    <pivotField numFmtId="14" showAll="0" defaultSubtotal="0"/>
    <pivotField showAll="0" defaultSubtotal="0"/>
    <pivotField showAll="0" defaultSubtotal="0"/>
    <pivotField showAll="0" defaultSubtotal="0"/>
    <pivotField axis="axisPage" dataField="1" showAll="0" defaultSubtotal="0">
      <items count="39">
        <item x="6"/>
        <item x="38"/>
        <item x="4"/>
        <item x="15"/>
        <item x="0"/>
        <item x="2"/>
        <item x="12"/>
        <item x="11"/>
        <item x="1"/>
        <item x="3"/>
        <item x="5"/>
        <item x="7"/>
        <item x="8"/>
        <item x="9"/>
        <item x="10"/>
        <item x="13"/>
        <item x="14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showAll="0" defaultSubtotal="0"/>
    <pivotField axis="axisRow" showAll="0" sortType="ascending" defaultSubtotal="0">
      <items count="26">
        <item x="19"/>
        <item x="22"/>
        <item x="24"/>
        <item x="12"/>
        <item x="13"/>
        <item x="17"/>
        <item x="2"/>
        <item x="9"/>
        <item x="21"/>
        <item x="6"/>
        <item x="16"/>
        <item x="0"/>
        <item x="4"/>
        <item x="14"/>
        <item x="15"/>
        <item x="3"/>
        <item x="11"/>
        <item x="5"/>
        <item x="20"/>
        <item x="7"/>
        <item x="8"/>
        <item x="1"/>
        <item x="18"/>
        <item x="23"/>
        <item x="10"/>
        <item x="25"/>
      </items>
    </pivotField>
  </pivotFields>
  <rowFields count="1">
    <field x="6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pageFields count="1">
    <pageField fld="4" hier="-1"/>
  </pageFields>
  <dataFields count="1">
    <dataField name="Somme de Montant operation en euro" fld="4" baseField="0" baseItem="0" numFmtId="164"/>
  </dataFields>
  <pivotTableStyleInfo name="PivotStyleLight16"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Tableau croisé dynamique1" cacheId="8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M156:O214" firstHeaderRow="1" firstDataRow="2" firstDataCol="1"/>
  <pivotFields count="4">
    <pivotField numFmtId="1" showAll="0"/>
    <pivotField axis="axisRow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dataField="1" showAll="0"/>
    <pivotField dataField="1" showAll="0"/>
  </pivotFields>
  <rowFields count="1">
    <field x="1"/>
  </rowFields>
  <rowItems count="5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débit" fld="2" baseField="0" baseItem="0"/>
    <dataField name="Somme de crédit" fld="3" baseField="0" baseItem="0"/>
  </dataFields>
  <formats count="4">
    <format dxfId="3">
      <pivotArea outline="0" collapsedLevelsAreSubtotals="1" fieldPosition="0"/>
    </format>
    <format dxfId="2">
      <pivotArea field="-2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9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/>
  <dimension ref="A1:IV299"/>
  <sheetViews>
    <sheetView tabSelected="1" topLeftCell="A275" zoomScaleNormal="100" workbookViewId="0">
      <selection activeCell="A284" sqref="A284:XFD298"/>
    </sheetView>
  </sheetViews>
  <sheetFormatPr baseColWidth="10" defaultColWidth="8.88671875" defaultRowHeight="13.2"/>
  <cols>
    <col min="1" max="1" width="12.88671875" style="4" bestFit="1" customWidth="1"/>
    <col min="2" max="2" width="30.44140625" style="4" bestFit="1" customWidth="1"/>
    <col min="3" max="3" width="22.21875" style="4" bestFit="1" customWidth="1"/>
    <col min="4" max="4" width="69.21875" style="4" bestFit="1" customWidth="1"/>
    <col min="5" max="5" width="22.44140625" style="6" customWidth="1"/>
    <col min="6" max="6" width="10.6640625" style="6" bestFit="1" customWidth="1"/>
    <col min="7" max="7" width="35.6640625" style="4" bestFit="1" customWidth="1"/>
    <col min="8" max="16384" width="8.88671875" style="4"/>
  </cols>
  <sheetData>
    <row r="1" spans="1:254">
      <c r="A1" s="4" t="s">
        <v>0</v>
      </c>
      <c r="B1" s="4" t="s">
        <v>1</v>
      </c>
      <c r="C1" s="4" t="s">
        <v>2</v>
      </c>
      <c r="D1" s="5"/>
    </row>
    <row r="3" spans="1:254">
      <c r="A3" s="4" t="s">
        <v>3</v>
      </c>
      <c r="B3" s="4" t="s">
        <v>4</v>
      </c>
      <c r="C3" s="4" t="s">
        <v>5</v>
      </c>
      <c r="D3" s="4" t="s">
        <v>6</v>
      </c>
      <c r="E3" s="6" t="s">
        <v>7</v>
      </c>
      <c r="F3" s="6" t="s">
        <v>161</v>
      </c>
      <c r="G3" s="4" t="s">
        <v>160</v>
      </c>
    </row>
    <row r="4" spans="1:254">
      <c r="A4" s="5">
        <v>43190</v>
      </c>
      <c r="D4" s="4" t="s">
        <v>57</v>
      </c>
      <c r="E4" s="6">
        <v>-313.41000000000003</v>
      </c>
      <c r="F4" s="6">
        <f>E4</f>
        <v>-313.41000000000003</v>
      </c>
    </row>
    <row r="5" spans="1:254">
      <c r="A5" s="5">
        <v>43194</v>
      </c>
      <c r="B5" s="4" t="s">
        <v>11</v>
      </c>
      <c r="C5" s="4" t="s">
        <v>12</v>
      </c>
      <c r="D5" s="7" t="s">
        <v>53</v>
      </c>
      <c r="E5" s="6">
        <v>-11.47</v>
      </c>
      <c r="G5" s="4" t="s">
        <v>227</v>
      </c>
    </row>
    <row r="6" spans="1:254">
      <c r="A6" s="5">
        <v>43194</v>
      </c>
      <c r="B6" s="4" t="s">
        <v>14</v>
      </c>
      <c r="C6" s="4" t="s">
        <v>15</v>
      </c>
      <c r="D6" s="4" t="s">
        <v>54</v>
      </c>
      <c r="E6" s="6">
        <v>794.89</v>
      </c>
      <c r="G6" s="7" t="s">
        <v>126</v>
      </c>
    </row>
    <row r="7" spans="1:254">
      <c r="A7" s="5">
        <v>43194</v>
      </c>
      <c r="B7" s="4" t="s">
        <v>55</v>
      </c>
      <c r="C7" s="4" t="s">
        <v>55</v>
      </c>
      <c r="D7" s="4" t="s">
        <v>56</v>
      </c>
      <c r="E7" s="6">
        <v>-1.25</v>
      </c>
      <c r="G7" s="7" t="s">
        <v>228</v>
      </c>
    </row>
    <row r="8" spans="1:254">
      <c r="A8" s="5">
        <v>43199</v>
      </c>
      <c r="B8" s="4" t="s">
        <v>45</v>
      </c>
      <c r="C8" s="4" t="s">
        <v>46</v>
      </c>
      <c r="D8" s="4" t="s">
        <v>52</v>
      </c>
      <c r="E8" s="6">
        <v>-77.069999999999993</v>
      </c>
      <c r="G8" s="7" t="s">
        <v>75</v>
      </c>
    </row>
    <row r="9" spans="1:254">
      <c r="A9" s="5">
        <v>43200</v>
      </c>
      <c r="B9" s="4" t="s">
        <v>45</v>
      </c>
      <c r="C9" s="4" t="s">
        <v>46</v>
      </c>
      <c r="D9" s="4" t="s">
        <v>48</v>
      </c>
      <c r="E9" s="6">
        <v>-50.15</v>
      </c>
      <c r="G9" s="7" t="s">
        <v>127</v>
      </c>
    </row>
    <row r="10" spans="1:254">
      <c r="A10" s="5">
        <v>43200</v>
      </c>
      <c r="B10" s="4" t="s">
        <v>49</v>
      </c>
      <c r="C10" s="4" t="s">
        <v>50</v>
      </c>
      <c r="D10" s="4" t="s">
        <v>51</v>
      </c>
      <c r="E10" s="6">
        <v>-352.37</v>
      </c>
      <c r="G10" s="7" t="s">
        <v>129</v>
      </c>
    </row>
    <row r="11" spans="1:254">
      <c r="A11" s="5">
        <v>43203</v>
      </c>
      <c r="B11" s="4" t="s">
        <v>45</v>
      </c>
      <c r="C11" s="4" t="s">
        <v>46</v>
      </c>
      <c r="D11" s="4" t="s">
        <v>47</v>
      </c>
      <c r="E11" s="6">
        <v>-4.97</v>
      </c>
      <c r="F11" s="29">
        <v>-15.8</v>
      </c>
      <c r="G11" s="7" t="s">
        <v>128</v>
      </c>
    </row>
    <row r="12" spans="1:254">
      <c r="A12" s="5">
        <v>43207</v>
      </c>
      <c r="B12" s="4" t="s">
        <v>14</v>
      </c>
      <c r="C12" s="4" t="s">
        <v>15</v>
      </c>
      <c r="D12" s="4" t="s">
        <v>44</v>
      </c>
      <c r="E12" s="26">
        <v>2000</v>
      </c>
      <c r="F12" s="6">
        <f t="shared" ref="F12:F37" si="0">F11+E12</f>
        <v>1984.2</v>
      </c>
      <c r="G12" s="8" t="s">
        <v>144</v>
      </c>
    </row>
    <row r="13" spans="1:254">
      <c r="A13" s="9">
        <v>43214</v>
      </c>
      <c r="B13" s="8" t="s">
        <v>41</v>
      </c>
      <c r="C13" s="8" t="s">
        <v>42</v>
      </c>
      <c r="D13" s="8" t="s">
        <v>43</v>
      </c>
      <c r="E13" s="27">
        <v>-20</v>
      </c>
      <c r="F13" s="6">
        <f t="shared" si="0"/>
        <v>1964.2</v>
      </c>
      <c r="G13" s="8" t="s">
        <v>42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</row>
    <row r="14" spans="1:254">
      <c r="A14" s="5">
        <v>43215</v>
      </c>
      <c r="B14" s="4" t="s">
        <v>8</v>
      </c>
      <c r="C14" s="4" t="s">
        <v>9</v>
      </c>
      <c r="D14" s="4" t="s">
        <v>40</v>
      </c>
      <c r="E14" s="26">
        <v>-20.66</v>
      </c>
      <c r="F14" s="6">
        <f t="shared" si="0"/>
        <v>1943.54</v>
      </c>
      <c r="G14" s="7" t="s">
        <v>9</v>
      </c>
    </row>
    <row r="15" spans="1:254">
      <c r="A15" s="5">
        <v>43220</v>
      </c>
      <c r="B15" s="4" t="s">
        <v>11</v>
      </c>
      <c r="C15" s="4" t="s">
        <v>12</v>
      </c>
      <c r="D15" s="4" t="s">
        <v>13</v>
      </c>
      <c r="E15" s="28">
        <v>-8</v>
      </c>
      <c r="F15" s="6">
        <f t="shared" si="0"/>
        <v>1935.54</v>
      </c>
      <c r="G15" s="7" t="s">
        <v>229</v>
      </c>
    </row>
    <row r="16" spans="1:254">
      <c r="A16" s="5">
        <v>43220</v>
      </c>
      <c r="B16" s="4" t="s">
        <v>14</v>
      </c>
      <c r="C16" s="4" t="s">
        <v>15</v>
      </c>
      <c r="D16" s="4" t="s">
        <v>16</v>
      </c>
      <c r="E16" s="26">
        <v>160</v>
      </c>
      <c r="F16" s="6">
        <f t="shared" si="0"/>
        <v>2095.54</v>
      </c>
      <c r="G16" s="7" t="s">
        <v>130</v>
      </c>
    </row>
    <row r="17" spans="1:7">
      <c r="A17" s="5">
        <v>43220</v>
      </c>
      <c r="B17" s="4" t="s">
        <v>17</v>
      </c>
      <c r="C17" s="4" t="s">
        <v>18</v>
      </c>
      <c r="D17" s="4" t="s">
        <v>19</v>
      </c>
      <c r="E17" s="28">
        <v>-94.07</v>
      </c>
      <c r="F17" s="6">
        <f t="shared" si="0"/>
        <v>2001.47</v>
      </c>
      <c r="G17" s="8" t="s">
        <v>191</v>
      </c>
    </row>
    <row r="18" spans="1:7">
      <c r="A18" s="5">
        <v>43220</v>
      </c>
      <c r="B18" s="4" t="s">
        <v>17</v>
      </c>
      <c r="C18" s="4" t="s">
        <v>18</v>
      </c>
      <c r="D18" s="4" t="s">
        <v>20</v>
      </c>
      <c r="E18" s="28">
        <v>-72.760000000000005</v>
      </c>
      <c r="F18" s="6">
        <f t="shared" si="0"/>
        <v>1928.71</v>
      </c>
      <c r="G18" s="7" t="s">
        <v>131</v>
      </c>
    </row>
    <row r="19" spans="1:7">
      <c r="A19" s="5">
        <v>43220</v>
      </c>
      <c r="B19" s="4" t="s">
        <v>17</v>
      </c>
      <c r="C19" s="4" t="s">
        <v>18</v>
      </c>
      <c r="D19" s="4" t="s">
        <v>21</v>
      </c>
      <c r="E19" s="28">
        <v>-51.67</v>
      </c>
      <c r="F19" s="6">
        <f t="shared" si="0"/>
        <v>1877.04</v>
      </c>
      <c r="G19" s="8" t="s">
        <v>191</v>
      </c>
    </row>
    <row r="20" spans="1:7">
      <c r="A20" s="5">
        <v>43220</v>
      </c>
      <c r="B20" s="4" t="s">
        <v>17</v>
      </c>
      <c r="C20" s="4" t="s">
        <v>18</v>
      </c>
      <c r="D20" s="4" t="s">
        <v>22</v>
      </c>
      <c r="E20" s="28">
        <v>-51.55</v>
      </c>
      <c r="F20" s="6">
        <f t="shared" si="0"/>
        <v>1825.49</v>
      </c>
      <c r="G20" s="8" t="s">
        <v>192</v>
      </c>
    </row>
    <row r="21" spans="1:7">
      <c r="A21" s="5">
        <v>43220</v>
      </c>
      <c r="B21" s="4" t="s">
        <v>17</v>
      </c>
      <c r="C21" s="4" t="s">
        <v>18</v>
      </c>
      <c r="D21" s="4" t="s">
        <v>23</v>
      </c>
      <c r="E21" s="28">
        <v>-40.270000000000003</v>
      </c>
      <c r="F21" s="6">
        <f t="shared" si="0"/>
        <v>1785.22</v>
      </c>
      <c r="G21" s="8" t="s">
        <v>191</v>
      </c>
    </row>
    <row r="22" spans="1:7">
      <c r="A22" s="5">
        <v>43220</v>
      </c>
      <c r="B22" s="4" t="s">
        <v>17</v>
      </c>
      <c r="C22" s="4" t="s">
        <v>18</v>
      </c>
      <c r="D22" s="4" t="s">
        <v>24</v>
      </c>
      <c r="E22" s="28">
        <v>-35.700000000000003</v>
      </c>
      <c r="F22" s="6">
        <f t="shared" si="0"/>
        <v>1749.52</v>
      </c>
      <c r="G22" s="7" t="s">
        <v>132</v>
      </c>
    </row>
    <row r="23" spans="1:7">
      <c r="A23" s="5">
        <v>43220</v>
      </c>
      <c r="B23" s="4" t="s">
        <v>17</v>
      </c>
      <c r="C23" s="4" t="s">
        <v>18</v>
      </c>
      <c r="D23" s="4" t="s">
        <v>25</v>
      </c>
      <c r="E23" s="28">
        <v>-32.64</v>
      </c>
      <c r="F23" s="6">
        <f t="shared" si="0"/>
        <v>1716.8799999999999</v>
      </c>
      <c r="G23" s="7" t="s">
        <v>133</v>
      </c>
    </row>
    <row r="24" spans="1:7">
      <c r="A24" s="5">
        <v>43220</v>
      </c>
      <c r="B24" s="4" t="s">
        <v>17</v>
      </c>
      <c r="C24" s="4" t="s">
        <v>18</v>
      </c>
      <c r="D24" s="4" t="s">
        <v>26</v>
      </c>
      <c r="E24" s="28">
        <v>-32.229999999999997</v>
      </c>
      <c r="F24" s="6">
        <f t="shared" si="0"/>
        <v>1684.6499999999999</v>
      </c>
      <c r="G24" s="8" t="s">
        <v>191</v>
      </c>
    </row>
    <row r="25" spans="1:7">
      <c r="A25" s="5">
        <v>43220</v>
      </c>
      <c r="B25" s="4" t="s">
        <v>17</v>
      </c>
      <c r="C25" s="4" t="s">
        <v>18</v>
      </c>
      <c r="D25" s="4" t="s">
        <v>27</v>
      </c>
      <c r="E25" s="28">
        <v>-31.16</v>
      </c>
      <c r="F25" s="6">
        <f t="shared" si="0"/>
        <v>1653.4899999999998</v>
      </c>
      <c r="G25" s="7" t="s">
        <v>134</v>
      </c>
    </row>
    <row r="26" spans="1:7">
      <c r="A26" s="5">
        <v>43220</v>
      </c>
      <c r="B26" s="4" t="s">
        <v>17</v>
      </c>
      <c r="C26" s="4" t="s">
        <v>18</v>
      </c>
      <c r="D26" s="4" t="s">
        <v>28</v>
      </c>
      <c r="E26" s="28">
        <v>-28.78</v>
      </c>
      <c r="F26" s="6">
        <f t="shared" si="0"/>
        <v>1624.7099999999998</v>
      </c>
      <c r="G26" s="8" t="s">
        <v>191</v>
      </c>
    </row>
    <row r="27" spans="1:7">
      <c r="A27" s="5">
        <v>43220</v>
      </c>
      <c r="B27" s="4" t="s">
        <v>17</v>
      </c>
      <c r="C27" s="4" t="s">
        <v>18</v>
      </c>
      <c r="D27" s="4" t="s">
        <v>29</v>
      </c>
      <c r="E27" s="28">
        <v>-28.15</v>
      </c>
      <c r="F27" s="6">
        <f t="shared" si="0"/>
        <v>1596.5599999999997</v>
      </c>
      <c r="G27" s="8" t="s">
        <v>191</v>
      </c>
    </row>
    <row r="28" spans="1:7">
      <c r="A28" s="5">
        <v>43220</v>
      </c>
      <c r="B28" s="4" t="s">
        <v>17</v>
      </c>
      <c r="C28" s="4" t="s">
        <v>18</v>
      </c>
      <c r="D28" s="4" t="s">
        <v>30</v>
      </c>
      <c r="E28" s="28">
        <v>-25.5</v>
      </c>
      <c r="F28" s="6">
        <f t="shared" si="0"/>
        <v>1571.0599999999997</v>
      </c>
      <c r="G28" s="7" t="s">
        <v>191</v>
      </c>
    </row>
    <row r="29" spans="1:7">
      <c r="A29" s="5">
        <v>43220</v>
      </c>
      <c r="B29" s="4" t="s">
        <v>17</v>
      </c>
      <c r="C29" s="4" t="s">
        <v>18</v>
      </c>
      <c r="D29" s="4" t="s">
        <v>31</v>
      </c>
      <c r="E29" s="28">
        <v>-18.100000000000001</v>
      </c>
      <c r="F29" s="6">
        <f t="shared" si="0"/>
        <v>1552.9599999999998</v>
      </c>
      <c r="G29" s="7" t="s">
        <v>135</v>
      </c>
    </row>
    <row r="30" spans="1:7">
      <c r="A30" s="5">
        <v>43220</v>
      </c>
      <c r="B30" s="4" t="s">
        <v>17</v>
      </c>
      <c r="C30" s="4" t="s">
        <v>18</v>
      </c>
      <c r="D30" s="4" t="s">
        <v>32</v>
      </c>
      <c r="E30" s="28">
        <v>-17.899999999999999</v>
      </c>
      <c r="F30" s="6">
        <f t="shared" si="0"/>
        <v>1535.0599999999997</v>
      </c>
      <c r="G30" s="7" t="s">
        <v>135</v>
      </c>
    </row>
    <row r="31" spans="1:7">
      <c r="A31" s="5">
        <v>43220</v>
      </c>
      <c r="B31" s="4" t="s">
        <v>17</v>
      </c>
      <c r="C31" s="4" t="s">
        <v>18</v>
      </c>
      <c r="D31" s="4" t="s">
        <v>33</v>
      </c>
      <c r="E31" s="28">
        <v>-17.75</v>
      </c>
      <c r="F31" s="6">
        <f t="shared" si="0"/>
        <v>1517.3099999999997</v>
      </c>
      <c r="G31" s="7" t="s">
        <v>134</v>
      </c>
    </row>
    <row r="32" spans="1:7">
      <c r="A32" s="5">
        <v>43220</v>
      </c>
      <c r="B32" s="4" t="s">
        <v>17</v>
      </c>
      <c r="C32" s="4" t="s">
        <v>18</v>
      </c>
      <c r="D32" s="4" t="s">
        <v>34</v>
      </c>
      <c r="E32" s="28">
        <v>-16</v>
      </c>
      <c r="F32" s="6">
        <f t="shared" si="0"/>
        <v>1501.3099999999997</v>
      </c>
      <c r="G32" s="7" t="s">
        <v>136</v>
      </c>
    </row>
    <row r="33" spans="1:254">
      <c r="A33" s="5">
        <v>43220</v>
      </c>
      <c r="B33" s="4" t="s">
        <v>17</v>
      </c>
      <c r="C33" s="4" t="s">
        <v>18</v>
      </c>
      <c r="D33" s="4" t="s">
        <v>35</v>
      </c>
      <c r="E33" s="28">
        <v>-15.6</v>
      </c>
      <c r="F33" s="6">
        <f t="shared" si="0"/>
        <v>1485.7099999999998</v>
      </c>
      <c r="G33" s="8" t="s">
        <v>148</v>
      </c>
    </row>
    <row r="34" spans="1:254">
      <c r="A34" s="5">
        <v>43220</v>
      </c>
      <c r="B34" s="4" t="s">
        <v>17</v>
      </c>
      <c r="C34" s="4" t="s">
        <v>18</v>
      </c>
      <c r="D34" s="4" t="s">
        <v>36</v>
      </c>
      <c r="E34" s="28">
        <v>-13.15</v>
      </c>
      <c r="F34" s="6">
        <f t="shared" si="0"/>
        <v>1472.5599999999997</v>
      </c>
      <c r="G34" s="7" t="s">
        <v>137</v>
      </c>
    </row>
    <row r="35" spans="1:254">
      <c r="A35" s="5">
        <v>43220</v>
      </c>
      <c r="B35" s="4" t="s">
        <v>17</v>
      </c>
      <c r="C35" s="4" t="s">
        <v>18</v>
      </c>
      <c r="D35" s="4" t="s">
        <v>37</v>
      </c>
      <c r="E35" s="28">
        <v>-7.99</v>
      </c>
      <c r="F35" s="6">
        <f t="shared" si="0"/>
        <v>1464.5699999999997</v>
      </c>
      <c r="G35" s="7" t="s">
        <v>138</v>
      </c>
    </row>
    <row r="36" spans="1:254">
      <c r="A36" s="5">
        <v>43220</v>
      </c>
      <c r="B36" s="4" t="s">
        <v>17</v>
      </c>
      <c r="C36" s="4" t="s">
        <v>18</v>
      </c>
      <c r="D36" s="4" t="s">
        <v>38</v>
      </c>
      <c r="E36" s="28">
        <v>-5.4</v>
      </c>
      <c r="F36" s="6">
        <f t="shared" si="0"/>
        <v>1459.1699999999996</v>
      </c>
      <c r="G36" s="7" t="s">
        <v>139</v>
      </c>
    </row>
    <row r="37" spans="1:254">
      <c r="A37" s="5">
        <v>43220</v>
      </c>
      <c r="B37" s="4" t="s">
        <v>17</v>
      </c>
      <c r="C37" s="4" t="s">
        <v>18</v>
      </c>
      <c r="D37" s="4" t="s">
        <v>39</v>
      </c>
      <c r="E37" s="28">
        <v>-0.8</v>
      </c>
      <c r="F37" s="28">
        <f t="shared" si="0"/>
        <v>1458.3699999999997</v>
      </c>
      <c r="G37" s="10" t="s">
        <v>139</v>
      </c>
    </row>
    <row r="38" spans="1:254">
      <c r="A38" s="11">
        <v>43222</v>
      </c>
      <c r="B38" s="12" t="s">
        <v>8</v>
      </c>
      <c r="C38" s="13" t="s">
        <v>9</v>
      </c>
      <c r="D38" s="13" t="s">
        <v>10</v>
      </c>
      <c r="E38" s="30">
        <v>-30</v>
      </c>
      <c r="F38" s="33">
        <f t="shared" ref="F38:F101" si="1">F37+E38</f>
        <v>1428.3699999999997</v>
      </c>
      <c r="G38" s="7" t="s">
        <v>9</v>
      </c>
    </row>
    <row r="39" spans="1:254">
      <c r="A39" s="9">
        <v>43223</v>
      </c>
      <c r="B39" s="15" t="s">
        <v>11</v>
      </c>
      <c r="C39" s="15" t="s">
        <v>12</v>
      </c>
      <c r="D39" s="15" t="s">
        <v>53</v>
      </c>
      <c r="E39" s="31">
        <v>-11.47</v>
      </c>
      <c r="F39" s="33">
        <f t="shared" si="1"/>
        <v>1416.8999999999996</v>
      </c>
      <c r="G39" s="8" t="s">
        <v>227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</row>
    <row r="40" spans="1:254">
      <c r="A40" s="14">
        <v>43223</v>
      </c>
      <c r="B40" s="15" t="s">
        <v>55</v>
      </c>
      <c r="C40" s="15" t="s">
        <v>55</v>
      </c>
      <c r="D40" s="15" t="s">
        <v>56</v>
      </c>
      <c r="E40" s="31">
        <v>-1.25</v>
      </c>
      <c r="F40" s="33">
        <f t="shared" si="1"/>
        <v>1415.6499999999996</v>
      </c>
      <c r="G40" s="8" t="s">
        <v>228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</row>
    <row r="41" spans="1:254">
      <c r="A41" s="14">
        <v>43227</v>
      </c>
      <c r="B41" s="15" t="s">
        <v>45</v>
      </c>
      <c r="C41" s="15" t="s">
        <v>46</v>
      </c>
      <c r="D41" s="15" t="s">
        <v>71</v>
      </c>
      <c r="E41" s="31">
        <v>-4.97</v>
      </c>
      <c r="F41" s="33">
        <f t="shared" si="1"/>
        <v>1410.6799999999996</v>
      </c>
      <c r="G41" s="8" t="s">
        <v>128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</row>
    <row r="42" spans="1:254">
      <c r="A42" s="14">
        <v>43227</v>
      </c>
      <c r="B42" s="15" t="s">
        <v>72</v>
      </c>
      <c r="C42" s="15" t="s">
        <v>73</v>
      </c>
      <c r="D42" s="15" t="s">
        <v>348</v>
      </c>
      <c r="E42" s="31">
        <v>191.51</v>
      </c>
      <c r="F42" s="33">
        <f t="shared" si="1"/>
        <v>1602.1899999999996</v>
      </c>
      <c r="G42" s="8" t="s">
        <v>194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</row>
    <row r="43" spans="1:254">
      <c r="A43" s="14">
        <v>43227</v>
      </c>
      <c r="B43" s="15" t="s">
        <v>72</v>
      </c>
      <c r="C43" s="15" t="s">
        <v>73</v>
      </c>
      <c r="D43" s="15" t="s">
        <v>349</v>
      </c>
      <c r="E43" s="31">
        <v>692.56</v>
      </c>
      <c r="F43" s="33">
        <f t="shared" si="1"/>
        <v>2294.7499999999995</v>
      </c>
      <c r="G43" s="8" t="s">
        <v>194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</row>
    <row r="44" spans="1:254">
      <c r="A44" s="14">
        <v>43227</v>
      </c>
      <c r="B44" s="15" t="s">
        <v>72</v>
      </c>
      <c r="C44" s="15" t="s">
        <v>73</v>
      </c>
      <c r="D44" s="15" t="s">
        <v>239</v>
      </c>
      <c r="E44" s="31">
        <v>45</v>
      </c>
      <c r="F44" s="33">
        <f t="shared" si="1"/>
        <v>2339.7499999999995</v>
      </c>
      <c r="G44" s="8" t="s">
        <v>240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</row>
    <row r="45" spans="1:254">
      <c r="A45" s="14">
        <v>43229</v>
      </c>
      <c r="B45" s="15" t="s">
        <v>45</v>
      </c>
      <c r="C45" s="15" t="s">
        <v>46</v>
      </c>
      <c r="D45" s="15" t="s">
        <v>69</v>
      </c>
      <c r="E45" s="31">
        <v>-15.4</v>
      </c>
      <c r="F45" s="33">
        <f t="shared" si="1"/>
        <v>2324.3499999999995</v>
      </c>
      <c r="G45" s="8" t="s">
        <v>140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</row>
    <row r="46" spans="1:254">
      <c r="A46" s="14">
        <v>43229</v>
      </c>
      <c r="B46" s="15" t="s">
        <v>41</v>
      </c>
      <c r="C46" s="15" t="s">
        <v>42</v>
      </c>
      <c r="D46" s="15" t="s">
        <v>70</v>
      </c>
      <c r="E46" s="31">
        <v>-20</v>
      </c>
      <c r="F46" s="33">
        <f t="shared" si="1"/>
        <v>2304.3499999999995</v>
      </c>
      <c r="G46" s="8" t="s">
        <v>42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</row>
    <row r="47" spans="1:254">
      <c r="A47" s="11">
        <v>43231</v>
      </c>
      <c r="B47" s="12" t="s">
        <v>61</v>
      </c>
      <c r="C47" s="13" t="s">
        <v>62</v>
      </c>
      <c r="D47" s="13" t="s">
        <v>63</v>
      </c>
      <c r="E47" s="30">
        <v>-125.11</v>
      </c>
      <c r="F47" s="33">
        <f t="shared" si="1"/>
        <v>2179.2399999999993</v>
      </c>
      <c r="G47" s="8" t="s">
        <v>63</v>
      </c>
    </row>
    <row r="48" spans="1:254">
      <c r="A48" s="14">
        <v>43231</v>
      </c>
      <c r="B48" s="15" t="s">
        <v>45</v>
      </c>
      <c r="C48" s="15" t="s">
        <v>46</v>
      </c>
      <c r="D48" s="15" t="s">
        <v>66</v>
      </c>
      <c r="E48" s="31">
        <v>-83.5</v>
      </c>
      <c r="F48" s="33">
        <f t="shared" si="1"/>
        <v>2095.7399999999993</v>
      </c>
      <c r="G48" s="8" t="s">
        <v>75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</row>
    <row r="49" spans="1:254">
      <c r="A49" s="14">
        <v>43231</v>
      </c>
      <c r="B49" s="15" t="s">
        <v>45</v>
      </c>
      <c r="C49" s="15" t="s">
        <v>46</v>
      </c>
      <c r="D49" s="15" t="s">
        <v>67</v>
      </c>
      <c r="E49" s="31">
        <v>-50.15</v>
      </c>
      <c r="F49" s="33">
        <f t="shared" si="1"/>
        <v>2045.5899999999992</v>
      </c>
      <c r="G49" s="8" t="s">
        <v>127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</row>
    <row r="50" spans="1:254">
      <c r="A50" s="14">
        <v>43231</v>
      </c>
      <c r="B50" s="15" t="s">
        <v>49</v>
      </c>
      <c r="C50" s="15" t="s">
        <v>50</v>
      </c>
      <c r="D50" s="15" t="s">
        <v>68</v>
      </c>
      <c r="E50" s="31">
        <v>-352.37</v>
      </c>
      <c r="F50" s="29">
        <f t="shared" si="1"/>
        <v>1693.2199999999993</v>
      </c>
      <c r="G50" s="8" t="s">
        <v>129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</row>
    <row r="51" spans="1:254">
      <c r="A51" s="14">
        <v>43236</v>
      </c>
      <c r="B51" s="15" t="s">
        <v>8</v>
      </c>
      <c r="C51" s="15" t="s">
        <v>9</v>
      </c>
      <c r="D51" s="15" t="s">
        <v>207</v>
      </c>
      <c r="E51" s="32">
        <v>-50</v>
      </c>
      <c r="F51" s="33">
        <f t="shared" si="1"/>
        <v>1643.2199999999993</v>
      </c>
      <c r="G51" s="8" t="s">
        <v>9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</row>
    <row r="52" spans="1:254">
      <c r="A52" s="14">
        <v>43237</v>
      </c>
      <c r="B52" s="15" t="s">
        <v>14</v>
      </c>
      <c r="C52" s="15" t="s">
        <v>15</v>
      </c>
      <c r="D52" s="15" t="s">
        <v>204</v>
      </c>
      <c r="E52" s="32">
        <v>14</v>
      </c>
      <c r="F52" s="33">
        <f t="shared" si="1"/>
        <v>1657.2199999999993</v>
      </c>
      <c r="G52" s="8" t="s">
        <v>143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</row>
    <row r="53" spans="1:254">
      <c r="A53" s="14">
        <v>43237</v>
      </c>
      <c r="B53" s="15" t="s">
        <v>8</v>
      </c>
      <c r="C53" s="15" t="s">
        <v>9</v>
      </c>
      <c r="D53" s="15" t="s">
        <v>237</v>
      </c>
      <c r="E53" s="32">
        <v>-130.13</v>
      </c>
      <c r="F53" s="33">
        <f t="shared" si="1"/>
        <v>1527.0899999999992</v>
      </c>
      <c r="G53" s="8" t="s">
        <v>233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</row>
    <row r="54" spans="1:254">
      <c r="A54" s="14">
        <v>43237</v>
      </c>
      <c r="B54" s="15" t="s">
        <v>8</v>
      </c>
      <c r="C54" s="15" t="s">
        <v>9</v>
      </c>
      <c r="D54" s="15" t="s">
        <v>238</v>
      </c>
      <c r="E54" s="32">
        <v>-65.34</v>
      </c>
      <c r="F54" s="33">
        <f t="shared" si="1"/>
        <v>1461.7499999999993</v>
      </c>
      <c r="G54" s="8" t="s">
        <v>233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</row>
    <row r="55" spans="1:254">
      <c r="A55" s="14">
        <v>43237</v>
      </c>
      <c r="B55" s="15" t="s">
        <v>8</v>
      </c>
      <c r="C55" s="15" t="s">
        <v>9</v>
      </c>
      <c r="D55" s="15" t="s">
        <v>236</v>
      </c>
      <c r="E55" s="32">
        <v>-77.900000000000006</v>
      </c>
      <c r="F55" s="33">
        <f t="shared" si="1"/>
        <v>1383.8499999999992</v>
      </c>
      <c r="G55" s="8" t="s">
        <v>235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</row>
    <row r="56" spans="1:254">
      <c r="A56" s="14">
        <v>43237</v>
      </c>
      <c r="B56" s="15" t="s">
        <v>8</v>
      </c>
      <c r="C56" s="15" t="s">
        <v>9</v>
      </c>
      <c r="D56" s="15" t="s">
        <v>206</v>
      </c>
      <c r="E56" s="32">
        <v>-909</v>
      </c>
      <c r="F56" s="33">
        <f t="shared" si="1"/>
        <v>474.84999999999923</v>
      </c>
      <c r="G56" s="8" t="s">
        <v>210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</row>
    <row r="57" spans="1:254">
      <c r="A57" s="14">
        <v>43243</v>
      </c>
      <c r="B57" s="15" t="s">
        <v>8</v>
      </c>
      <c r="C57" s="15" t="s">
        <v>9</v>
      </c>
      <c r="D57" s="15" t="s">
        <v>208</v>
      </c>
      <c r="E57" s="32">
        <v>-65</v>
      </c>
      <c r="F57" s="33">
        <f t="shared" si="1"/>
        <v>409.84999999999923</v>
      </c>
      <c r="G57" s="8" t="s">
        <v>9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</row>
    <row r="58" spans="1:254" s="18" customFormat="1" ht="16.05" customHeight="1">
      <c r="A58" s="17">
        <v>43248</v>
      </c>
      <c r="B58" s="15" t="s">
        <v>14</v>
      </c>
      <c r="C58" s="15" t="s">
        <v>15</v>
      </c>
      <c r="D58" s="15" t="s">
        <v>205</v>
      </c>
      <c r="E58" s="32">
        <v>1000</v>
      </c>
      <c r="F58" s="33">
        <f t="shared" si="1"/>
        <v>1409.8499999999992</v>
      </c>
      <c r="G58" s="8" t="s">
        <v>144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</row>
    <row r="59" spans="1:254" s="18" customFormat="1" ht="16.05" customHeight="1">
      <c r="A59" s="17">
        <v>43248</v>
      </c>
      <c r="B59" s="15" t="s">
        <v>14</v>
      </c>
      <c r="C59" s="15" t="s">
        <v>15</v>
      </c>
      <c r="D59" s="15" t="s">
        <v>16</v>
      </c>
      <c r="E59" s="32">
        <v>160</v>
      </c>
      <c r="F59" s="33">
        <f t="shared" si="1"/>
        <v>1569.8499999999992</v>
      </c>
      <c r="G59" s="8" t="s">
        <v>130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</row>
    <row r="60" spans="1:254" s="18" customFormat="1" ht="16.05" customHeight="1">
      <c r="A60" s="17">
        <v>43249</v>
      </c>
      <c r="B60" s="15" t="s">
        <v>8</v>
      </c>
      <c r="C60" s="15" t="s">
        <v>9</v>
      </c>
      <c r="D60" s="15" t="s">
        <v>209</v>
      </c>
      <c r="E60" s="32">
        <v>-43.73</v>
      </c>
      <c r="F60" s="33">
        <f t="shared" si="1"/>
        <v>1526.1199999999992</v>
      </c>
      <c r="G60" s="8" t="s">
        <v>9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</row>
    <row r="61" spans="1:254" s="18" customFormat="1" ht="16.05" customHeight="1">
      <c r="A61" s="19">
        <v>43251</v>
      </c>
      <c r="B61" s="4" t="s">
        <v>17</v>
      </c>
      <c r="C61" s="4" t="s">
        <v>18</v>
      </c>
      <c r="D61" s="13" t="s">
        <v>211</v>
      </c>
      <c r="E61" s="34">
        <v>-63.23</v>
      </c>
      <c r="F61" s="33">
        <f t="shared" si="1"/>
        <v>1462.8899999999992</v>
      </c>
      <c r="G61" s="7" t="s">
        <v>191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</row>
    <row r="62" spans="1:254" s="18" customFormat="1" ht="16.05" customHeight="1">
      <c r="A62" s="19">
        <v>43251</v>
      </c>
      <c r="B62" s="4" t="s">
        <v>17</v>
      </c>
      <c r="C62" s="4" t="s">
        <v>18</v>
      </c>
      <c r="D62" s="13" t="s">
        <v>212</v>
      </c>
      <c r="E62" s="34">
        <v>-8.5</v>
      </c>
      <c r="F62" s="33">
        <f t="shared" si="1"/>
        <v>1454.3899999999992</v>
      </c>
      <c r="G62" s="7" t="s">
        <v>139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</row>
    <row r="63" spans="1:254" s="18" customFormat="1" ht="16.05" customHeight="1">
      <c r="A63" s="19">
        <v>43251</v>
      </c>
      <c r="B63" s="4" t="s">
        <v>17</v>
      </c>
      <c r="C63" s="4" t="s">
        <v>18</v>
      </c>
      <c r="D63" s="13" t="s">
        <v>213</v>
      </c>
      <c r="E63" s="34">
        <v>-40.200000000000003</v>
      </c>
      <c r="F63" s="33">
        <f t="shared" si="1"/>
        <v>1414.1899999999991</v>
      </c>
      <c r="G63" s="7" t="s">
        <v>148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</row>
    <row r="64" spans="1:254" s="18" customFormat="1" ht="16.05" customHeight="1">
      <c r="A64" s="19">
        <v>43251</v>
      </c>
      <c r="B64" s="4" t="s">
        <v>17</v>
      </c>
      <c r="C64" s="4" t="s">
        <v>18</v>
      </c>
      <c r="D64" s="13" t="s">
        <v>214</v>
      </c>
      <c r="E64" s="34">
        <v>-73.95</v>
      </c>
      <c r="F64" s="33">
        <f t="shared" si="1"/>
        <v>1340.2399999999991</v>
      </c>
      <c r="G64" s="7" t="s">
        <v>193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</row>
    <row r="65" spans="1:254" s="18" customFormat="1" ht="16.05" customHeight="1">
      <c r="A65" s="19">
        <v>43251</v>
      </c>
      <c r="B65" s="4" t="s">
        <v>17</v>
      </c>
      <c r="C65" s="4" t="s">
        <v>18</v>
      </c>
      <c r="D65" s="13" t="s">
        <v>215</v>
      </c>
      <c r="E65" s="34">
        <v>-8.5</v>
      </c>
      <c r="F65" s="33">
        <f t="shared" si="1"/>
        <v>1331.7399999999991</v>
      </c>
      <c r="G65" s="7" t="s">
        <v>139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</row>
    <row r="66" spans="1:254" s="18" customFormat="1" ht="16.05" customHeight="1">
      <c r="A66" s="19">
        <v>43251</v>
      </c>
      <c r="B66" s="4" t="s">
        <v>17</v>
      </c>
      <c r="C66" s="4" t="s">
        <v>18</v>
      </c>
      <c r="D66" s="13" t="s">
        <v>216</v>
      </c>
      <c r="E66" s="34">
        <v>-61.55</v>
      </c>
      <c r="F66" s="33">
        <f t="shared" si="1"/>
        <v>1270.1899999999991</v>
      </c>
      <c r="G66" s="8" t="s">
        <v>191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</row>
    <row r="67" spans="1:254" s="18" customFormat="1" ht="16.05" customHeight="1">
      <c r="A67" s="19">
        <v>43251</v>
      </c>
      <c r="B67" s="4" t="s">
        <v>17</v>
      </c>
      <c r="C67" s="4" t="s">
        <v>18</v>
      </c>
      <c r="D67" s="13" t="s">
        <v>217</v>
      </c>
      <c r="E67" s="34">
        <v>-0.4</v>
      </c>
      <c r="F67" s="33">
        <f t="shared" si="1"/>
        <v>1269.7899999999991</v>
      </c>
      <c r="G67" s="7" t="s">
        <v>139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</row>
    <row r="68" spans="1:254" s="18" customFormat="1" ht="16.05" customHeight="1">
      <c r="A68" s="19">
        <v>43251</v>
      </c>
      <c r="B68" s="4" t="s">
        <v>17</v>
      </c>
      <c r="C68" s="4" t="s">
        <v>18</v>
      </c>
      <c r="D68" s="13" t="s">
        <v>218</v>
      </c>
      <c r="E68" s="34">
        <v>-20.8</v>
      </c>
      <c r="F68" s="33">
        <f t="shared" si="1"/>
        <v>1248.9899999999991</v>
      </c>
      <c r="G68" s="7" t="s">
        <v>132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</row>
    <row r="69" spans="1:254" s="18" customFormat="1" ht="16.05" customHeight="1">
      <c r="A69" s="19">
        <v>43251</v>
      </c>
      <c r="B69" s="4" t="s">
        <v>17</v>
      </c>
      <c r="C69" s="4" t="s">
        <v>18</v>
      </c>
      <c r="D69" s="13" t="s">
        <v>225</v>
      </c>
      <c r="E69" s="34">
        <v>-36.11</v>
      </c>
      <c r="F69" s="33">
        <f t="shared" si="1"/>
        <v>1212.8799999999992</v>
      </c>
      <c r="G69" s="7" t="s">
        <v>135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</row>
    <row r="70" spans="1:254" s="18" customFormat="1" ht="16.05" customHeight="1">
      <c r="A70" s="19">
        <v>43251</v>
      </c>
      <c r="B70" s="4" t="s">
        <v>17</v>
      </c>
      <c r="C70" s="4" t="s">
        <v>18</v>
      </c>
      <c r="D70" s="13" t="s">
        <v>219</v>
      </c>
      <c r="E70" s="34">
        <v>-38.770000000000003</v>
      </c>
      <c r="F70" s="33">
        <f t="shared" si="1"/>
        <v>1174.1099999999992</v>
      </c>
      <c r="G70" s="7" t="s">
        <v>148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</row>
    <row r="71" spans="1:254" s="18" customFormat="1" ht="16.05" customHeight="1">
      <c r="A71" s="19">
        <v>43251</v>
      </c>
      <c r="B71" s="4" t="s">
        <v>17</v>
      </c>
      <c r="C71" s="4" t="s">
        <v>18</v>
      </c>
      <c r="D71" s="13" t="s">
        <v>220</v>
      </c>
      <c r="E71" s="34">
        <v>-21.42</v>
      </c>
      <c r="F71" s="33">
        <f t="shared" si="1"/>
        <v>1152.6899999999991</v>
      </c>
      <c r="G71" s="8" t="s">
        <v>191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</row>
    <row r="72" spans="1:254" s="18" customFormat="1" ht="16.05" customHeight="1">
      <c r="A72" s="11">
        <v>43251</v>
      </c>
      <c r="B72" s="4" t="s">
        <v>17</v>
      </c>
      <c r="C72" s="4" t="s">
        <v>18</v>
      </c>
      <c r="D72" s="13" t="s">
        <v>221</v>
      </c>
      <c r="E72" s="34">
        <v>-18.11</v>
      </c>
      <c r="F72" s="33">
        <f t="shared" si="1"/>
        <v>1134.5799999999992</v>
      </c>
      <c r="G72" s="8" t="s">
        <v>191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</row>
    <row r="73" spans="1:254" s="18" customFormat="1" ht="16.05" customHeight="1">
      <c r="A73" s="11">
        <v>43251</v>
      </c>
      <c r="B73" s="4" t="s">
        <v>17</v>
      </c>
      <c r="C73" s="4" t="s">
        <v>18</v>
      </c>
      <c r="D73" s="13" t="s">
        <v>222</v>
      </c>
      <c r="E73" s="34">
        <v>-86.79</v>
      </c>
      <c r="F73" s="33">
        <f t="shared" si="1"/>
        <v>1047.7899999999993</v>
      </c>
      <c r="G73" s="8" t="s">
        <v>191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</row>
    <row r="74" spans="1:254" s="18" customFormat="1" ht="16.05" customHeight="1">
      <c r="A74" s="11">
        <v>43251</v>
      </c>
      <c r="B74" s="4" t="s">
        <v>17</v>
      </c>
      <c r="C74" s="4" t="s">
        <v>18</v>
      </c>
      <c r="D74" s="13" t="s">
        <v>223</v>
      </c>
      <c r="E74" s="34">
        <v>-35</v>
      </c>
      <c r="F74" s="33">
        <f t="shared" si="1"/>
        <v>1012.7899999999993</v>
      </c>
      <c r="G74" s="7" t="s">
        <v>135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</row>
    <row r="75" spans="1:254" s="18" customFormat="1" ht="16.05" customHeight="1">
      <c r="A75" s="11">
        <v>43251</v>
      </c>
      <c r="B75" s="4" t="s">
        <v>17</v>
      </c>
      <c r="C75" s="4" t="s">
        <v>18</v>
      </c>
      <c r="D75" s="4" t="s">
        <v>224</v>
      </c>
      <c r="E75" s="34">
        <v>-7.99</v>
      </c>
      <c r="F75" s="28">
        <f t="shared" si="1"/>
        <v>1004.7999999999993</v>
      </c>
      <c r="G75" s="7" t="s">
        <v>138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</row>
    <row r="76" spans="1:254" s="18" customFormat="1" ht="16.05" customHeight="1">
      <c r="A76" s="14">
        <v>43255</v>
      </c>
      <c r="B76" s="15" t="s">
        <v>11</v>
      </c>
      <c r="C76" s="15" t="s">
        <v>12</v>
      </c>
      <c r="D76" s="15" t="s">
        <v>53</v>
      </c>
      <c r="E76" s="31">
        <v>-11.47</v>
      </c>
      <c r="F76" s="33">
        <f t="shared" si="1"/>
        <v>993.32999999999925</v>
      </c>
      <c r="G76" s="8" t="s">
        <v>227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</row>
    <row r="77" spans="1:254" s="18" customFormat="1" ht="16.05" customHeight="1">
      <c r="A77" s="14">
        <v>43255</v>
      </c>
      <c r="B77" s="15" t="s">
        <v>55</v>
      </c>
      <c r="C77" s="15" t="s">
        <v>55</v>
      </c>
      <c r="D77" s="15" t="s">
        <v>56</v>
      </c>
      <c r="E77" s="31">
        <v>-1.25</v>
      </c>
      <c r="F77" s="33">
        <f t="shared" si="1"/>
        <v>992.07999999999925</v>
      </c>
      <c r="G77" s="8" t="s">
        <v>228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</row>
    <row r="78" spans="1:254" s="18" customFormat="1" ht="16.05" customHeight="1">
      <c r="A78" s="14">
        <v>43255</v>
      </c>
      <c r="B78" s="15" t="s">
        <v>72</v>
      </c>
      <c r="C78" s="15" t="s">
        <v>73</v>
      </c>
      <c r="D78" s="15" t="s">
        <v>350</v>
      </c>
      <c r="E78" s="31">
        <v>651.92999999999995</v>
      </c>
      <c r="F78" s="33">
        <f t="shared" si="1"/>
        <v>1644.0099999999993</v>
      </c>
      <c r="G78" s="8" t="s">
        <v>194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</row>
    <row r="79" spans="1:254" s="18" customFormat="1" ht="16.05" customHeight="1">
      <c r="A79" s="11">
        <v>43256</v>
      </c>
      <c r="B79" s="4" t="s">
        <v>45</v>
      </c>
      <c r="C79" s="4" t="s">
        <v>46</v>
      </c>
      <c r="D79" s="4" t="s">
        <v>196</v>
      </c>
      <c r="E79" s="29">
        <v>-4.97</v>
      </c>
      <c r="F79" s="33">
        <f t="shared" si="1"/>
        <v>1639.0399999999993</v>
      </c>
      <c r="G79" s="7" t="s">
        <v>128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</row>
    <row r="80" spans="1:254" s="18" customFormat="1" ht="16.05" customHeight="1">
      <c r="A80" s="14">
        <v>43257</v>
      </c>
      <c r="B80" s="15" t="s">
        <v>41</v>
      </c>
      <c r="C80" s="15" t="s">
        <v>42</v>
      </c>
      <c r="D80" s="15" t="s">
        <v>199</v>
      </c>
      <c r="E80" s="31">
        <v>-30</v>
      </c>
      <c r="F80" s="33">
        <f t="shared" si="1"/>
        <v>1609.0399999999993</v>
      </c>
      <c r="G80" s="8" t="s">
        <v>42</v>
      </c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</row>
    <row r="81" spans="1:254" s="18" customFormat="1" ht="16.05" customHeight="1">
      <c r="A81" s="14">
        <v>43257</v>
      </c>
      <c r="B81" s="15" t="s">
        <v>41</v>
      </c>
      <c r="C81" s="15" t="s">
        <v>42</v>
      </c>
      <c r="D81" s="15" t="s">
        <v>200</v>
      </c>
      <c r="E81" s="31">
        <v>-30</v>
      </c>
      <c r="F81" s="33">
        <f t="shared" si="1"/>
        <v>1579.0399999999993</v>
      </c>
      <c r="G81" s="8" t="s">
        <v>42</v>
      </c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</row>
    <row r="82" spans="1:254" s="18" customFormat="1" ht="16.05" customHeight="1">
      <c r="A82" s="5">
        <v>43262</v>
      </c>
      <c r="B82" s="4" t="s">
        <v>45</v>
      </c>
      <c r="C82" s="4" t="s">
        <v>46</v>
      </c>
      <c r="D82" s="4" t="s">
        <v>203</v>
      </c>
      <c r="E82" s="29">
        <v>-77.78</v>
      </c>
      <c r="F82" s="33">
        <f t="shared" si="1"/>
        <v>1501.2599999999993</v>
      </c>
      <c r="G82" s="7" t="s">
        <v>75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</row>
    <row r="83" spans="1:254" s="18" customFormat="1" ht="16.05" customHeight="1">
      <c r="A83" s="5">
        <v>43262</v>
      </c>
      <c r="B83" s="4" t="s">
        <v>45</v>
      </c>
      <c r="C83" s="4" t="s">
        <v>46</v>
      </c>
      <c r="D83" s="4" t="s">
        <v>198</v>
      </c>
      <c r="E83" s="29">
        <v>-50.15</v>
      </c>
      <c r="F83" s="33">
        <f t="shared" si="1"/>
        <v>1451.1099999999992</v>
      </c>
      <c r="G83" s="7" t="s">
        <v>127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</row>
    <row r="84" spans="1:254" s="18" customFormat="1" ht="16.05" customHeight="1">
      <c r="A84" s="5">
        <v>43262</v>
      </c>
      <c r="B84" s="4" t="s">
        <v>49</v>
      </c>
      <c r="C84" s="4" t="s">
        <v>50</v>
      </c>
      <c r="D84" s="15" t="s">
        <v>197</v>
      </c>
      <c r="E84" s="29">
        <v>-352.37</v>
      </c>
      <c r="F84" s="33">
        <f t="shared" si="1"/>
        <v>1098.7399999999993</v>
      </c>
      <c r="G84" s="7" t="s">
        <v>129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</row>
    <row r="85" spans="1:254" s="18" customFormat="1" ht="16.05" customHeight="1">
      <c r="A85" s="14">
        <v>43262</v>
      </c>
      <c r="B85" s="15" t="s">
        <v>41</v>
      </c>
      <c r="C85" s="15" t="s">
        <v>42</v>
      </c>
      <c r="D85" s="15" t="s">
        <v>201</v>
      </c>
      <c r="E85" s="31">
        <v>-20</v>
      </c>
      <c r="F85" s="33">
        <f t="shared" si="1"/>
        <v>1078.7399999999993</v>
      </c>
      <c r="G85" s="8" t="s">
        <v>42</v>
      </c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s="18" customFormat="1" ht="16.05" customHeight="1">
      <c r="A86" s="14">
        <v>43263</v>
      </c>
      <c r="B86" s="15" t="s">
        <v>14</v>
      </c>
      <c r="C86" s="15" t="s">
        <v>15</v>
      </c>
      <c r="D86" s="15" t="s">
        <v>195</v>
      </c>
      <c r="E86" s="31">
        <v>200</v>
      </c>
      <c r="F86" s="33">
        <f t="shared" si="1"/>
        <v>1278.7399999999993</v>
      </c>
      <c r="G86" s="8" t="s">
        <v>142</v>
      </c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s="18" customFormat="1" ht="16.05" customHeight="1">
      <c r="A87" s="14">
        <v>43264</v>
      </c>
      <c r="B87" s="15" t="s">
        <v>41</v>
      </c>
      <c r="C87" s="15" t="s">
        <v>42</v>
      </c>
      <c r="D87" s="15" t="s">
        <v>202</v>
      </c>
      <c r="E87" s="31">
        <v>-40</v>
      </c>
      <c r="F87" s="33">
        <f t="shared" si="1"/>
        <v>1238.7399999999993</v>
      </c>
      <c r="G87" s="8" t="s">
        <v>42</v>
      </c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s="18" customFormat="1" ht="16.05" customHeight="1">
      <c r="A88" s="14">
        <v>43266</v>
      </c>
      <c r="B88" s="15" t="s">
        <v>45</v>
      </c>
      <c r="C88" s="15" t="s">
        <v>15</v>
      </c>
      <c r="D88" s="15" t="s">
        <v>168</v>
      </c>
      <c r="E88" s="31">
        <v>96.33</v>
      </c>
      <c r="F88" s="29">
        <f t="shared" si="1"/>
        <v>1335.0699999999993</v>
      </c>
      <c r="G88" s="8" t="s">
        <v>127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s="18" customFormat="1" ht="16.05" customHeight="1">
      <c r="A89" s="14">
        <v>43269</v>
      </c>
      <c r="B89" s="15" t="s">
        <v>45</v>
      </c>
      <c r="C89" s="15" t="s">
        <v>15</v>
      </c>
      <c r="D89" s="15" t="s">
        <v>168</v>
      </c>
      <c r="E89" s="32">
        <v>26.76</v>
      </c>
      <c r="F89" s="33">
        <f t="shared" si="1"/>
        <v>1361.8299999999992</v>
      </c>
      <c r="G89" s="8" t="s">
        <v>127</v>
      </c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s="18" customFormat="1" ht="16.05" customHeight="1">
      <c r="A90" s="14">
        <v>43277</v>
      </c>
      <c r="B90" s="15" t="s">
        <v>14</v>
      </c>
      <c r="C90" s="15" t="s">
        <v>15</v>
      </c>
      <c r="D90" s="15" t="s">
        <v>16</v>
      </c>
      <c r="E90" s="32">
        <v>160</v>
      </c>
      <c r="F90" s="33">
        <f t="shared" si="1"/>
        <v>1521.8299999999992</v>
      </c>
      <c r="G90" s="8" t="s">
        <v>130</v>
      </c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s="18" customFormat="1" ht="16.05" customHeight="1">
      <c r="A91" s="14">
        <v>43278</v>
      </c>
      <c r="B91" s="15" t="s">
        <v>14</v>
      </c>
      <c r="C91" s="15" t="s">
        <v>15</v>
      </c>
      <c r="D91" s="15" t="s">
        <v>16</v>
      </c>
      <c r="E91" s="32">
        <v>600</v>
      </c>
      <c r="F91" s="33">
        <f t="shared" si="1"/>
        <v>2121.829999999999</v>
      </c>
      <c r="G91" s="8" t="s">
        <v>169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s="18" customFormat="1" ht="16.05" customHeight="1">
      <c r="A92" s="14">
        <v>43280</v>
      </c>
      <c r="B92" s="4" t="s">
        <v>17</v>
      </c>
      <c r="C92" s="4" t="s">
        <v>18</v>
      </c>
      <c r="D92" s="15" t="s">
        <v>170</v>
      </c>
      <c r="E92" s="32">
        <v>-40.17</v>
      </c>
      <c r="F92" s="33">
        <f t="shared" si="1"/>
        <v>2081.6599999999989</v>
      </c>
      <c r="G92" s="8" t="s">
        <v>191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s="18" customFormat="1" ht="16.05" customHeight="1">
      <c r="A93" s="14">
        <v>43280</v>
      </c>
      <c r="B93" s="4" t="s">
        <v>17</v>
      </c>
      <c r="C93" s="4" t="s">
        <v>18</v>
      </c>
      <c r="D93" s="15" t="s">
        <v>171</v>
      </c>
      <c r="E93" s="32">
        <v>-20.5</v>
      </c>
      <c r="F93" s="33">
        <f t="shared" si="1"/>
        <v>2061.1599999999989</v>
      </c>
      <c r="G93" s="8" t="s">
        <v>135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s="18" customFormat="1" ht="16.05" customHeight="1">
      <c r="A94" s="14">
        <v>43280</v>
      </c>
      <c r="B94" s="4" t="s">
        <v>17</v>
      </c>
      <c r="C94" s="4" t="s">
        <v>18</v>
      </c>
      <c r="D94" s="15" t="s">
        <v>172</v>
      </c>
      <c r="E94" s="32">
        <v>-67.680000000000007</v>
      </c>
      <c r="F94" s="33">
        <f t="shared" si="1"/>
        <v>1993.4799999999989</v>
      </c>
      <c r="G94" s="8" t="s">
        <v>191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s="18" customFormat="1" ht="16.05" customHeight="1">
      <c r="A95" s="14">
        <v>43280</v>
      </c>
      <c r="B95" s="4" t="s">
        <v>17</v>
      </c>
      <c r="C95" s="4" t="s">
        <v>18</v>
      </c>
      <c r="D95" s="15" t="s">
        <v>173</v>
      </c>
      <c r="E95" s="32">
        <v>-43.65</v>
      </c>
      <c r="F95" s="33">
        <f t="shared" si="1"/>
        <v>1949.8299999999988</v>
      </c>
      <c r="G95" s="8" t="s">
        <v>191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s="18" customFormat="1" ht="16.05" customHeight="1">
      <c r="A96" s="14">
        <v>43280</v>
      </c>
      <c r="B96" s="4" t="s">
        <v>17</v>
      </c>
      <c r="C96" s="4" t="s">
        <v>18</v>
      </c>
      <c r="D96" s="15" t="s">
        <v>174</v>
      </c>
      <c r="E96" s="32">
        <v>-144</v>
      </c>
      <c r="F96" s="33">
        <f t="shared" si="1"/>
        <v>1805.8299999999988</v>
      </c>
      <c r="G96" s="8" t="s">
        <v>154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1:254" s="18" customFormat="1" ht="16.05" customHeight="1">
      <c r="A97" s="17">
        <v>43280</v>
      </c>
      <c r="B97" s="4" t="s">
        <v>17</v>
      </c>
      <c r="C97" s="4" t="s">
        <v>18</v>
      </c>
      <c r="D97" s="15" t="s">
        <v>175</v>
      </c>
      <c r="E97" s="32">
        <v>-20.89</v>
      </c>
      <c r="F97" s="33">
        <f t="shared" si="1"/>
        <v>1784.9399999999987</v>
      </c>
      <c r="G97" s="8" t="s">
        <v>135</v>
      </c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1:254" s="18" customFormat="1" ht="16.05" customHeight="1">
      <c r="A98" s="17">
        <v>43280</v>
      </c>
      <c r="B98" s="4" t="s">
        <v>17</v>
      </c>
      <c r="C98" s="4" t="s">
        <v>18</v>
      </c>
      <c r="D98" s="15" t="s">
        <v>176</v>
      </c>
      <c r="E98" s="32">
        <v>-11.69</v>
      </c>
      <c r="F98" s="33">
        <f t="shared" si="1"/>
        <v>1773.2499999999986</v>
      </c>
      <c r="G98" s="8" t="s">
        <v>191</v>
      </c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1:254" s="18" customFormat="1" ht="16.05" customHeight="1">
      <c r="A99" s="14">
        <v>43280</v>
      </c>
      <c r="B99" s="4" t="s">
        <v>17</v>
      </c>
      <c r="C99" s="4" t="s">
        <v>18</v>
      </c>
      <c r="D99" s="15" t="s">
        <v>177</v>
      </c>
      <c r="E99" s="32">
        <v>-15.9</v>
      </c>
      <c r="F99" s="33">
        <f t="shared" si="1"/>
        <v>1757.3499999999985</v>
      </c>
      <c r="G99" s="8" t="s">
        <v>135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1:254" s="18" customFormat="1" ht="16.05" customHeight="1">
      <c r="A100" s="14">
        <v>43280</v>
      </c>
      <c r="B100" s="4" t="s">
        <v>17</v>
      </c>
      <c r="C100" s="4" t="s">
        <v>18</v>
      </c>
      <c r="D100" s="15" t="s">
        <v>178</v>
      </c>
      <c r="E100" s="32">
        <v>-28.86</v>
      </c>
      <c r="F100" s="33">
        <f t="shared" si="1"/>
        <v>1728.4899999999986</v>
      </c>
      <c r="G100" s="8" t="s">
        <v>134</v>
      </c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1:254" s="18" customFormat="1" ht="16.05" customHeight="1">
      <c r="A101" s="14">
        <v>43280</v>
      </c>
      <c r="B101" s="4" t="s">
        <v>17</v>
      </c>
      <c r="C101" s="4" t="s">
        <v>18</v>
      </c>
      <c r="D101" s="4" t="s">
        <v>179</v>
      </c>
      <c r="E101" s="32">
        <v>-55.14</v>
      </c>
      <c r="F101" s="33">
        <f t="shared" si="1"/>
        <v>1673.3499999999985</v>
      </c>
      <c r="G101" s="8" t="s">
        <v>191</v>
      </c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1:254" s="18" customFormat="1" ht="16.05" customHeight="1">
      <c r="A102" s="14">
        <v>43280</v>
      </c>
      <c r="B102" s="4" t="s">
        <v>17</v>
      </c>
      <c r="C102" s="4" t="s">
        <v>18</v>
      </c>
      <c r="D102" s="15" t="s">
        <v>180</v>
      </c>
      <c r="E102" s="32">
        <v>-21.46</v>
      </c>
      <c r="F102" s="33">
        <f t="shared" ref="F102:F165" si="2">F101+E102</f>
        <v>1651.8899999999985</v>
      </c>
      <c r="G102" s="8" t="s">
        <v>134</v>
      </c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1:254" s="18" customFormat="1" ht="16.05" customHeight="1">
      <c r="A103" s="14">
        <v>43280</v>
      </c>
      <c r="B103" s="4" t="s">
        <v>17</v>
      </c>
      <c r="C103" s="4" t="s">
        <v>18</v>
      </c>
      <c r="D103" s="15" t="s">
        <v>181</v>
      </c>
      <c r="E103" s="32">
        <v>-41.44</v>
      </c>
      <c r="F103" s="33">
        <f t="shared" si="2"/>
        <v>1610.4499999999985</v>
      </c>
      <c r="G103" s="8" t="s">
        <v>191</v>
      </c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1:254" s="18" customFormat="1" ht="16.05" customHeight="1">
      <c r="A104" s="14">
        <v>43280</v>
      </c>
      <c r="B104" s="4" t="s">
        <v>17</v>
      </c>
      <c r="C104" s="4" t="s">
        <v>18</v>
      </c>
      <c r="D104" s="15" t="s">
        <v>181</v>
      </c>
      <c r="E104" s="32">
        <v>-58.66</v>
      </c>
      <c r="F104" s="33">
        <f t="shared" si="2"/>
        <v>1551.7899999999984</v>
      </c>
      <c r="G104" s="8" t="s">
        <v>191</v>
      </c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1:254" s="18" customFormat="1" ht="16.05" customHeight="1">
      <c r="A105" s="14">
        <v>43280</v>
      </c>
      <c r="B105" s="4" t="s">
        <v>17</v>
      </c>
      <c r="C105" s="4" t="s">
        <v>18</v>
      </c>
      <c r="D105" s="15" t="s">
        <v>182</v>
      </c>
      <c r="E105" s="32">
        <v>-14.1</v>
      </c>
      <c r="F105" s="33">
        <f t="shared" si="2"/>
        <v>1537.6899999999985</v>
      </c>
      <c r="G105" s="8" t="s">
        <v>132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1:254" s="18" customFormat="1" ht="16.05" customHeight="1">
      <c r="A106" s="14">
        <v>43280</v>
      </c>
      <c r="B106" s="4" t="s">
        <v>17</v>
      </c>
      <c r="C106" s="4" t="s">
        <v>18</v>
      </c>
      <c r="D106" s="15" t="s">
        <v>183</v>
      </c>
      <c r="E106" s="32">
        <v>-30.8</v>
      </c>
      <c r="F106" s="33">
        <f t="shared" si="2"/>
        <v>1506.8899999999985</v>
      </c>
      <c r="G106" s="8" t="s">
        <v>192</v>
      </c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1:254" s="18" customFormat="1" ht="16.05" customHeight="1">
      <c r="A107" s="14">
        <v>43280</v>
      </c>
      <c r="B107" s="4" t="s">
        <v>17</v>
      </c>
      <c r="C107" s="4" t="s">
        <v>18</v>
      </c>
      <c r="D107" s="15" t="s">
        <v>184</v>
      </c>
      <c r="E107" s="32">
        <v>-13.6</v>
      </c>
      <c r="F107" s="33">
        <f t="shared" si="2"/>
        <v>1493.2899999999986</v>
      </c>
      <c r="G107" s="8" t="s">
        <v>193</v>
      </c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1:254" s="18" customFormat="1" ht="16.05" customHeight="1">
      <c r="A108" s="14">
        <v>43280</v>
      </c>
      <c r="B108" s="4" t="s">
        <v>17</v>
      </c>
      <c r="C108" s="4" t="s">
        <v>18</v>
      </c>
      <c r="D108" s="15" t="s">
        <v>185</v>
      </c>
      <c r="E108" s="32">
        <v>-17.84</v>
      </c>
      <c r="F108" s="33">
        <f t="shared" si="2"/>
        <v>1475.4499999999987</v>
      </c>
      <c r="G108" s="8" t="s">
        <v>134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1:254" s="18" customFormat="1" ht="16.05" customHeight="1">
      <c r="A109" s="14">
        <v>43280</v>
      </c>
      <c r="B109" s="4" t="s">
        <v>17</v>
      </c>
      <c r="C109" s="4" t="s">
        <v>18</v>
      </c>
      <c r="D109" s="15" t="s">
        <v>186</v>
      </c>
      <c r="E109" s="32">
        <v>-28.8</v>
      </c>
      <c r="F109" s="33">
        <f t="shared" si="2"/>
        <v>1446.6499999999987</v>
      </c>
      <c r="G109" s="8" t="s">
        <v>135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1:254" s="18" customFormat="1" ht="16.05" customHeight="1">
      <c r="A110" s="14">
        <v>43280</v>
      </c>
      <c r="B110" s="4" t="s">
        <v>17</v>
      </c>
      <c r="C110" s="4" t="s">
        <v>18</v>
      </c>
      <c r="D110" s="15" t="s">
        <v>187</v>
      </c>
      <c r="E110" s="32">
        <v>-10.48</v>
      </c>
      <c r="F110" s="33">
        <f t="shared" si="2"/>
        <v>1436.1699999999987</v>
      </c>
      <c r="G110" s="8" t="s">
        <v>191</v>
      </c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1:254" s="18" customFormat="1" ht="16.05" customHeight="1">
      <c r="A111" s="14">
        <v>43280</v>
      </c>
      <c r="B111" s="4" t="s">
        <v>17</v>
      </c>
      <c r="C111" s="4" t="s">
        <v>18</v>
      </c>
      <c r="D111" s="15" t="s">
        <v>188</v>
      </c>
      <c r="E111" s="32">
        <v>-39.19</v>
      </c>
      <c r="F111" s="33">
        <f t="shared" si="2"/>
        <v>1396.9799999999987</v>
      </c>
      <c r="G111" s="8" t="s">
        <v>148</v>
      </c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1:254" s="18" customFormat="1" ht="16.05" customHeight="1">
      <c r="A112" s="14">
        <v>43280</v>
      </c>
      <c r="B112" s="4" t="s">
        <v>17</v>
      </c>
      <c r="C112" s="4" t="s">
        <v>18</v>
      </c>
      <c r="D112" s="15" t="s">
        <v>189</v>
      </c>
      <c r="E112" s="32">
        <v>-7.99</v>
      </c>
      <c r="F112" s="33">
        <f t="shared" si="2"/>
        <v>1388.9899999999986</v>
      </c>
      <c r="G112" s="7" t="s">
        <v>138</v>
      </c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1:254" s="18" customFormat="1" ht="16.05" customHeight="1">
      <c r="A113" s="14">
        <v>43280</v>
      </c>
      <c r="B113" s="4" t="s">
        <v>17</v>
      </c>
      <c r="C113" s="4" t="s">
        <v>18</v>
      </c>
      <c r="D113" s="15" t="s">
        <v>190</v>
      </c>
      <c r="E113" s="32">
        <v>-19.760000000000002</v>
      </c>
      <c r="F113" s="28">
        <f t="shared" si="2"/>
        <v>1369.2299999999987</v>
      </c>
      <c r="G113" s="8" t="s">
        <v>191</v>
      </c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1:254" s="18" customFormat="1" ht="16.05" customHeight="1">
      <c r="A114" s="14">
        <v>43283</v>
      </c>
      <c r="B114" s="15" t="s">
        <v>45</v>
      </c>
      <c r="C114" s="15" t="s">
        <v>46</v>
      </c>
      <c r="D114" s="15" t="s">
        <v>226</v>
      </c>
      <c r="E114" s="31">
        <v>-322.74</v>
      </c>
      <c r="F114" s="33">
        <f t="shared" si="2"/>
        <v>1046.4899999999986</v>
      </c>
      <c r="G114" s="8" t="s">
        <v>63</v>
      </c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1:254" s="18" customFormat="1" ht="16.05" customHeight="1">
      <c r="A115" s="14">
        <v>43284</v>
      </c>
      <c r="B115" s="15" t="s">
        <v>11</v>
      </c>
      <c r="C115" s="15" t="s">
        <v>12</v>
      </c>
      <c r="D115" s="15" t="s">
        <v>242</v>
      </c>
      <c r="E115" s="31">
        <v>-11.47</v>
      </c>
      <c r="F115" s="33">
        <f t="shared" si="2"/>
        <v>1035.0199999999986</v>
      </c>
      <c r="G115" s="8" t="s">
        <v>227</v>
      </c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1:254" s="18" customFormat="1" ht="16.05" customHeight="1">
      <c r="A116" s="14">
        <v>43284</v>
      </c>
      <c r="B116" s="15" t="s">
        <v>55</v>
      </c>
      <c r="C116" s="15" t="s">
        <v>55</v>
      </c>
      <c r="D116" s="15" t="s">
        <v>230</v>
      </c>
      <c r="E116" s="31">
        <v>-1.25</v>
      </c>
      <c r="F116" s="33">
        <f t="shared" si="2"/>
        <v>1033.7699999999986</v>
      </c>
      <c r="G116" s="8" t="s">
        <v>228</v>
      </c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1:254" s="18" customFormat="1" ht="16.05" customHeight="1">
      <c r="A117" s="14">
        <v>43285</v>
      </c>
      <c r="B117" s="15" t="s">
        <v>72</v>
      </c>
      <c r="C117" s="15" t="s">
        <v>73</v>
      </c>
      <c r="D117" s="15" t="s">
        <v>247</v>
      </c>
      <c r="E117" s="31">
        <v>200</v>
      </c>
      <c r="F117" s="33">
        <f t="shared" si="2"/>
        <v>1233.7699999999986</v>
      </c>
      <c r="G117" s="8" t="s">
        <v>167</v>
      </c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1:254" s="18" customFormat="1" ht="16.05" customHeight="1">
      <c r="A118" s="14">
        <v>43286</v>
      </c>
      <c r="B118" s="15" t="s">
        <v>45</v>
      </c>
      <c r="C118" s="15" t="s">
        <v>46</v>
      </c>
      <c r="D118" s="15" t="s">
        <v>248</v>
      </c>
      <c r="E118" s="31">
        <v>-3.78</v>
      </c>
      <c r="F118" s="33">
        <f t="shared" si="2"/>
        <v>1229.9899999999986</v>
      </c>
      <c r="G118" s="8" t="s">
        <v>128</v>
      </c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1:254" s="18" customFormat="1" ht="16.05" customHeight="1">
      <c r="A119" s="14">
        <v>43291</v>
      </c>
      <c r="B119" s="15" t="s">
        <v>45</v>
      </c>
      <c r="C119" s="15" t="s">
        <v>46</v>
      </c>
      <c r="D119" s="15" t="s">
        <v>120</v>
      </c>
      <c r="E119" s="31">
        <v>-396.59</v>
      </c>
      <c r="F119" s="33">
        <f t="shared" si="2"/>
        <v>833.39999999999873</v>
      </c>
      <c r="G119" s="8" t="s">
        <v>140</v>
      </c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1:254" s="18" customFormat="1" ht="16.05" customHeight="1">
      <c r="A120" s="14">
        <v>43291</v>
      </c>
      <c r="B120" s="15" t="s">
        <v>45</v>
      </c>
      <c r="C120" s="15" t="s">
        <v>46</v>
      </c>
      <c r="D120" s="15" t="s">
        <v>121</v>
      </c>
      <c r="E120" s="31">
        <v>-91.26</v>
      </c>
      <c r="F120" s="33">
        <f t="shared" si="2"/>
        <v>742.13999999999874</v>
      </c>
      <c r="G120" s="8" t="s">
        <v>75</v>
      </c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1:254" s="18" customFormat="1" ht="16.05" customHeight="1">
      <c r="A121" s="14">
        <v>43291</v>
      </c>
      <c r="B121" s="15" t="s">
        <v>45</v>
      </c>
      <c r="C121" s="15" t="s">
        <v>46</v>
      </c>
      <c r="D121" s="15" t="s">
        <v>122</v>
      </c>
      <c r="E121" s="31">
        <v>-71.209999999999994</v>
      </c>
      <c r="F121" s="33">
        <f t="shared" si="2"/>
        <v>670.9299999999987</v>
      </c>
      <c r="G121" s="8" t="s">
        <v>127</v>
      </c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1:254" s="18" customFormat="1" ht="16.05" customHeight="1">
      <c r="A122" s="14">
        <v>43291</v>
      </c>
      <c r="B122" s="15" t="s">
        <v>14</v>
      </c>
      <c r="C122" s="15" t="s">
        <v>15</v>
      </c>
      <c r="D122" s="15" t="s">
        <v>123</v>
      </c>
      <c r="E122" s="31">
        <v>120</v>
      </c>
      <c r="F122" s="33">
        <f t="shared" si="2"/>
        <v>790.9299999999987</v>
      </c>
      <c r="G122" s="8" t="s">
        <v>141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1:254" s="18" customFormat="1" ht="16.05" customHeight="1">
      <c r="A123" s="14">
        <v>43291</v>
      </c>
      <c r="B123" s="15" t="s">
        <v>14</v>
      </c>
      <c r="C123" s="15" t="s">
        <v>15</v>
      </c>
      <c r="D123" s="15" t="s">
        <v>166</v>
      </c>
      <c r="E123" s="31">
        <v>110</v>
      </c>
      <c r="F123" s="33">
        <f t="shared" si="2"/>
        <v>900.9299999999987</v>
      </c>
      <c r="G123" s="8" t="s">
        <v>141</v>
      </c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1:254" s="18" customFormat="1" ht="16.05" customHeight="1">
      <c r="A124" s="14">
        <v>43291</v>
      </c>
      <c r="B124" s="15" t="s">
        <v>41</v>
      </c>
      <c r="C124" s="15" t="s">
        <v>42</v>
      </c>
      <c r="D124" s="15" t="s">
        <v>124</v>
      </c>
      <c r="E124" s="31">
        <v>-20</v>
      </c>
      <c r="F124" s="33">
        <f t="shared" si="2"/>
        <v>880.9299999999987</v>
      </c>
      <c r="G124" s="8" t="s">
        <v>42</v>
      </c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1:254" s="18" customFormat="1" ht="16.05" customHeight="1">
      <c r="A125" s="14">
        <v>43291</v>
      </c>
      <c r="B125" s="15" t="s">
        <v>49</v>
      </c>
      <c r="C125" s="15" t="s">
        <v>50</v>
      </c>
      <c r="D125" s="15" t="s">
        <v>125</v>
      </c>
      <c r="E125" s="31">
        <v>-352.37</v>
      </c>
      <c r="F125" s="33">
        <f t="shared" si="2"/>
        <v>528.55999999999869</v>
      </c>
      <c r="G125" s="8" t="s">
        <v>129</v>
      </c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1:254" s="18" customFormat="1" ht="16.05" customHeight="1">
      <c r="A126" s="14">
        <v>43293</v>
      </c>
      <c r="B126" s="15" t="s">
        <v>41</v>
      </c>
      <c r="C126" s="15" t="s">
        <v>42</v>
      </c>
      <c r="D126" s="15" t="s">
        <v>119</v>
      </c>
      <c r="E126" s="31">
        <v>-80</v>
      </c>
      <c r="F126" s="33">
        <f t="shared" si="2"/>
        <v>448.55999999999869</v>
      </c>
      <c r="G126" s="8" t="s">
        <v>42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1:254" s="18" customFormat="1" ht="16.05" customHeight="1">
      <c r="A127" s="14">
        <v>43294</v>
      </c>
      <c r="B127" s="15" t="s">
        <v>14</v>
      </c>
      <c r="C127" s="15" t="s">
        <v>15</v>
      </c>
      <c r="D127" s="15" t="s">
        <v>117</v>
      </c>
      <c r="E127" s="31">
        <v>110</v>
      </c>
      <c r="F127" s="33">
        <f t="shared" si="2"/>
        <v>558.55999999999869</v>
      </c>
      <c r="G127" s="8" t="s">
        <v>142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1:254" s="18" customFormat="1" ht="16.05" customHeight="1">
      <c r="A128" s="14">
        <v>43294</v>
      </c>
      <c r="B128" s="15" t="s">
        <v>14</v>
      </c>
      <c r="C128" s="15" t="s">
        <v>15</v>
      </c>
      <c r="D128" s="15" t="s">
        <v>118</v>
      </c>
      <c r="E128" s="31">
        <v>17.5</v>
      </c>
      <c r="F128" s="29">
        <f t="shared" si="2"/>
        <v>576.05999999999869</v>
      </c>
      <c r="G128" s="8" t="s">
        <v>143</v>
      </c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1:254" s="18" customFormat="1" ht="16.05" customHeight="1">
      <c r="A129" s="14">
        <v>43297</v>
      </c>
      <c r="B129" s="15" t="s">
        <v>72</v>
      </c>
      <c r="C129" s="15" t="s">
        <v>73</v>
      </c>
      <c r="D129" s="15" t="s">
        <v>351</v>
      </c>
      <c r="E129" s="32">
        <v>1066.67</v>
      </c>
      <c r="F129" s="33">
        <f t="shared" si="2"/>
        <v>1642.7299999999987</v>
      </c>
      <c r="G129" s="8" t="s">
        <v>194</v>
      </c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1:254" s="18" customFormat="1" ht="16.05" customHeight="1">
      <c r="A130" s="14">
        <v>43297</v>
      </c>
      <c r="B130" s="15" t="s">
        <v>41</v>
      </c>
      <c r="C130" s="15" t="s">
        <v>42</v>
      </c>
      <c r="D130" s="15" t="s">
        <v>115</v>
      </c>
      <c r="E130" s="32">
        <v>-60</v>
      </c>
      <c r="F130" s="33">
        <f t="shared" si="2"/>
        <v>1582.7299999999987</v>
      </c>
      <c r="G130" s="8" t="s">
        <v>42</v>
      </c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1:254" s="18" customFormat="1" ht="16.05" customHeight="1">
      <c r="A131" s="14">
        <v>43297</v>
      </c>
      <c r="B131" s="15" t="s">
        <v>41</v>
      </c>
      <c r="C131" s="15" t="s">
        <v>42</v>
      </c>
      <c r="D131" s="15" t="s">
        <v>116</v>
      </c>
      <c r="E131" s="32">
        <v>-30</v>
      </c>
      <c r="F131" s="33">
        <f t="shared" si="2"/>
        <v>1552.7299999999987</v>
      </c>
      <c r="G131" s="8" t="s">
        <v>42</v>
      </c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1:254" s="18" customFormat="1" ht="16.05" customHeight="1">
      <c r="A132" s="14">
        <v>43300</v>
      </c>
      <c r="B132" s="15" t="s">
        <v>8</v>
      </c>
      <c r="C132" s="15" t="s">
        <v>9</v>
      </c>
      <c r="D132" s="15" t="s">
        <v>232</v>
      </c>
      <c r="E132" s="32">
        <v>-71.680000000000007</v>
      </c>
      <c r="F132" s="33">
        <f t="shared" si="2"/>
        <v>1481.0499999999986</v>
      </c>
      <c r="G132" s="8" t="s">
        <v>233</v>
      </c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1:254" s="18" customFormat="1" ht="16.05" customHeight="1">
      <c r="A133" s="14">
        <v>43306</v>
      </c>
      <c r="B133" s="15" t="s">
        <v>14</v>
      </c>
      <c r="C133" s="15" t="s">
        <v>15</v>
      </c>
      <c r="D133" s="15" t="s">
        <v>114</v>
      </c>
      <c r="E133" s="32">
        <v>200</v>
      </c>
      <c r="F133" s="33">
        <f t="shared" si="2"/>
        <v>1681.0499999999986</v>
      </c>
      <c r="G133" s="8" t="s">
        <v>144</v>
      </c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1:254" s="18" customFormat="1" ht="16.05" customHeight="1">
      <c r="A134" s="14">
        <v>43308</v>
      </c>
      <c r="B134" s="15" t="s">
        <v>14</v>
      </c>
      <c r="C134" s="15" t="s">
        <v>15</v>
      </c>
      <c r="D134" s="15" t="s">
        <v>16</v>
      </c>
      <c r="E134" s="32">
        <v>160</v>
      </c>
      <c r="F134" s="33">
        <f t="shared" si="2"/>
        <v>1841.0499999999986</v>
      </c>
      <c r="G134" s="8" t="s">
        <v>130</v>
      </c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1:254" s="18" customFormat="1" ht="16.05" customHeight="1">
      <c r="A135" s="14">
        <v>43312</v>
      </c>
      <c r="B135" s="15" t="s">
        <v>17</v>
      </c>
      <c r="C135" s="15" t="s">
        <v>18</v>
      </c>
      <c r="D135" s="15" t="s">
        <v>85</v>
      </c>
      <c r="E135" s="32">
        <v>-36.869999999999997</v>
      </c>
      <c r="F135" s="33">
        <f t="shared" si="2"/>
        <v>1804.1799999999987</v>
      </c>
      <c r="G135" s="8" t="s">
        <v>148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1:254" s="18" customFormat="1" ht="16.05" customHeight="1">
      <c r="A136" s="14">
        <v>43312</v>
      </c>
      <c r="B136" s="15" t="s">
        <v>17</v>
      </c>
      <c r="C136" s="15" t="s">
        <v>18</v>
      </c>
      <c r="D136" s="15" t="s">
        <v>78</v>
      </c>
      <c r="E136" s="32">
        <v>-92.61</v>
      </c>
      <c r="F136" s="33">
        <f t="shared" si="2"/>
        <v>1711.5699999999988</v>
      </c>
      <c r="G136" s="8" t="s">
        <v>191</v>
      </c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1:254" s="18" customFormat="1" ht="16.05" customHeight="1">
      <c r="A137" s="14">
        <v>43312</v>
      </c>
      <c r="B137" s="15" t="s">
        <v>17</v>
      </c>
      <c r="C137" s="15" t="s">
        <v>18</v>
      </c>
      <c r="D137" s="15" t="s">
        <v>107</v>
      </c>
      <c r="E137" s="32">
        <v>-9.3800000000000008</v>
      </c>
      <c r="F137" s="33">
        <f t="shared" si="2"/>
        <v>1702.1899999999987</v>
      </c>
      <c r="G137" s="8" t="s">
        <v>134</v>
      </c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1:254" s="18" customFormat="1" ht="16.05" customHeight="1">
      <c r="A138" s="14">
        <v>43312</v>
      </c>
      <c r="B138" s="15" t="s">
        <v>17</v>
      </c>
      <c r="C138" s="15" t="s">
        <v>18</v>
      </c>
      <c r="D138" s="15" t="s">
        <v>108</v>
      </c>
      <c r="E138" s="32">
        <v>-8.5</v>
      </c>
      <c r="F138" s="33">
        <f t="shared" si="2"/>
        <v>1693.6899999999987</v>
      </c>
      <c r="G138" s="8" t="s">
        <v>139</v>
      </c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1:254" s="18" customFormat="1" ht="16.05" customHeight="1">
      <c r="A139" s="14">
        <v>43312</v>
      </c>
      <c r="B139" s="15" t="s">
        <v>17</v>
      </c>
      <c r="C139" s="15" t="s">
        <v>18</v>
      </c>
      <c r="D139" s="15" t="s">
        <v>104</v>
      </c>
      <c r="E139" s="32">
        <v>-10.85</v>
      </c>
      <c r="F139" s="33">
        <f t="shared" si="2"/>
        <v>1682.8399999999988</v>
      </c>
      <c r="G139" s="8" t="s">
        <v>134</v>
      </c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1:254" s="18" customFormat="1" ht="16.05" customHeight="1">
      <c r="A140" s="14">
        <v>43312</v>
      </c>
      <c r="B140" s="15" t="s">
        <v>17</v>
      </c>
      <c r="C140" s="15" t="s">
        <v>18</v>
      </c>
      <c r="D140" s="15" t="s">
        <v>92</v>
      </c>
      <c r="E140" s="32">
        <v>-21.49</v>
      </c>
      <c r="F140" s="33">
        <f t="shared" si="2"/>
        <v>1661.3499999999988</v>
      </c>
      <c r="G140" s="8" t="s">
        <v>191</v>
      </c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1:254" s="18" customFormat="1" ht="16.05" customHeight="1">
      <c r="A141" s="14">
        <v>43312</v>
      </c>
      <c r="B141" s="15" t="s">
        <v>17</v>
      </c>
      <c r="C141" s="15" t="s">
        <v>18</v>
      </c>
      <c r="D141" s="15" t="s">
        <v>99</v>
      </c>
      <c r="E141" s="32">
        <v>-16.12</v>
      </c>
      <c r="F141" s="33">
        <f t="shared" si="2"/>
        <v>1645.2299999999989</v>
      </c>
      <c r="G141" s="8" t="s">
        <v>191</v>
      </c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1:254" s="18" customFormat="1" ht="16.05" customHeight="1">
      <c r="A142" s="14">
        <v>43312</v>
      </c>
      <c r="B142" s="15" t="s">
        <v>17</v>
      </c>
      <c r="C142" s="15" t="s">
        <v>18</v>
      </c>
      <c r="D142" s="15" t="s">
        <v>96</v>
      </c>
      <c r="E142" s="32">
        <v>-17.88</v>
      </c>
      <c r="F142" s="33">
        <f t="shared" si="2"/>
        <v>1627.3499999999988</v>
      </c>
      <c r="G142" s="8" t="s">
        <v>191</v>
      </c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1:254" s="18" customFormat="1" ht="16.05" customHeight="1">
      <c r="A143" s="14">
        <v>43312</v>
      </c>
      <c r="B143" s="15" t="s">
        <v>17</v>
      </c>
      <c r="C143" s="15" t="s">
        <v>18</v>
      </c>
      <c r="D143" s="15" t="s">
        <v>88</v>
      </c>
      <c r="E143" s="32">
        <v>-25.29</v>
      </c>
      <c r="F143" s="33">
        <f t="shared" si="2"/>
        <v>1602.0599999999988</v>
      </c>
      <c r="G143" s="8" t="s">
        <v>191</v>
      </c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1:254" s="18" customFormat="1" ht="16.05" customHeight="1">
      <c r="A144" s="14">
        <v>43312</v>
      </c>
      <c r="B144" s="15" t="s">
        <v>17</v>
      </c>
      <c r="C144" s="15" t="s">
        <v>18</v>
      </c>
      <c r="D144" s="15" t="s">
        <v>102</v>
      </c>
      <c r="E144" s="32">
        <v>-14.15</v>
      </c>
      <c r="F144" s="33">
        <f t="shared" si="2"/>
        <v>1587.9099999999987</v>
      </c>
      <c r="G144" s="8" t="s">
        <v>135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1:254" s="18" customFormat="1" ht="16.05" customHeight="1">
      <c r="A145" s="14">
        <v>43312</v>
      </c>
      <c r="B145" s="15" t="s">
        <v>17</v>
      </c>
      <c r="C145" s="15" t="s">
        <v>18</v>
      </c>
      <c r="D145" s="15" t="s">
        <v>80</v>
      </c>
      <c r="E145" s="32">
        <v>-42.9</v>
      </c>
      <c r="F145" s="33">
        <f t="shared" si="2"/>
        <v>1545.0099999999986</v>
      </c>
      <c r="G145" s="8" t="s">
        <v>135</v>
      </c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1:254" s="18" customFormat="1" ht="16.05" customHeight="1">
      <c r="A146" s="14">
        <v>43312</v>
      </c>
      <c r="B146" s="15" t="s">
        <v>17</v>
      </c>
      <c r="C146" s="15" t="s">
        <v>18</v>
      </c>
      <c r="D146" s="15" t="s">
        <v>109</v>
      </c>
      <c r="E146" s="32">
        <v>-8.5</v>
      </c>
      <c r="F146" s="33">
        <f t="shared" si="2"/>
        <v>1536.5099999999986</v>
      </c>
      <c r="G146" s="8" t="s">
        <v>139</v>
      </c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1:254" s="18" customFormat="1" ht="16.05" customHeight="1">
      <c r="A147" s="14">
        <v>43312</v>
      </c>
      <c r="B147" s="15" t="s">
        <v>17</v>
      </c>
      <c r="C147" s="15" t="s">
        <v>18</v>
      </c>
      <c r="D147" s="15" t="s">
        <v>113</v>
      </c>
      <c r="E147" s="32">
        <v>-4</v>
      </c>
      <c r="F147" s="33">
        <f t="shared" si="2"/>
        <v>1532.5099999999986</v>
      </c>
      <c r="G147" s="8" t="s">
        <v>231</v>
      </c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1:254" s="18" customFormat="1" ht="16.05" customHeight="1">
      <c r="A148" s="14">
        <v>43312</v>
      </c>
      <c r="B148" s="15" t="s">
        <v>17</v>
      </c>
      <c r="C148" s="15" t="s">
        <v>18</v>
      </c>
      <c r="D148" s="15" t="s">
        <v>87</v>
      </c>
      <c r="E148" s="32">
        <v>-30</v>
      </c>
      <c r="F148" s="33">
        <f t="shared" si="2"/>
        <v>1502.5099999999986</v>
      </c>
      <c r="G148" s="8" t="s">
        <v>151</v>
      </c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1:254" s="18" customFormat="1" ht="16.05" customHeight="1">
      <c r="A149" s="14">
        <v>43312</v>
      </c>
      <c r="B149" s="15" t="s">
        <v>17</v>
      </c>
      <c r="C149" s="15" t="s">
        <v>18</v>
      </c>
      <c r="D149" s="15" t="s">
        <v>77</v>
      </c>
      <c r="E149" s="32">
        <v>-329</v>
      </c>
      <c r="F149" s="33">
        <f t="shared" si="2"/>
        <v>1173.5099999999986</v>
      </c>
      <c r="G149" s="8" t="s">
        <v>145</v>
      </c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1:254" s="18" customFormat="1" ht="16.05" customHeight="1">
      <c r="A150" s="14">
        <v>43312</v>
      </c>
      <c r="B150" s="15" t="s">
        <v>17</v>
      </c>
      <c r="C150" s="15" t="s">
        <v>18</v>
      </c>
      <c r="D150" s="15" t="s">
        <v>90</v>
      </c>
      <c r="E150" s="32">
        <v>-23.5</v>
      </c>
      <c r="F150" s="33">
        <f t="shared" si="2"/>
        <v>1150.0099999999986</v>
      </c>
      <c r="G150" s="8" t="s">
        <v>153</v>
      </c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1:254" s="18" customFormat="1" ht="16.05" customHeight="1">
      <c r="A151" s="14">
        <v>43312</v>
      </c>
      <c r="B151" s="15" t="s">
        <v>17</v>
      </c>
      <c r="C151" s="15" t="s">
        <v>18</v>
      </c>
      <c r="D151" s="15" t="s">
        <v>105</v>
      </c>
      <c r="E151" s="32">
        <v>-10.58</v>
      </c>
      <c r="F151" s="33">
        <f t="shared" si="2"/>
        <v>1139.4299999999987</v>
      </c>
      <c r="G151" s="8" t="s">
        <v>158</v>
      </c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1:254" s="18" customFormat="1" ht="16.05" customHeight="1">
      <c r="A152" s="14">
        <v>43312</v>
      </c>
      <c r="B152" s="15" t="s">
        <v>17</v>
      </c>
      <c r="C152" s="15" t="s">
        <v>18</v>
      </c>
      <c r="D152" s="15" t="s">
        <v>94</v>
      </c>
      <c r="E152" s="32">
        <v>-19.899999999999999</v>
      </c>
      <c r="F152" s="33">
        <f t="shared" si="2"/>
        <v>1119.5299999999986</v>
      </c>
      <c r="G152" s="8" t="s">
        <v>135</v>
      </c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1:254" s="18" customFormat="1" ht="16.05" customHeight="1">
      <c r="A153" s="14">
        <v>43312</v>
      </c>
      <c r="B153" s="15" t="s">
        <v>17</v>
      </c>
      <c r="C153" s="15" t="s">
        <v>18</v>
      </c>
      <c r="D153" s="15" t="s">
        <v>91</v>
      </c>
      <c r="E153" s="32">
        <v>-22.8</v>
      </c>
      <c r="F153" s="33">
        <f t="shared" si="2"/>
        <v>1096.7299999999987</v>
      </c>
      <c r="G153" s="8" t="s">
        <v>154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1:254" s="18" customFormat="1" ht="16.05" customHeight="1">
      <c r="A154" s="14">
        <v>43312</v>
      </c>
      <c r="B154" s="15" t="s">
        <v>17</v>
      </c>
      <c r="C154" s="15" t="s">
        <v>18</v>
      </c>
      <c r="D154" s="15" t="s">
        <v>103</v>
      </c>
      <c r="E154" s="32">
        <v>-13.7</v>
      </c>
      <c r="F154" s="33">
        <f t="shared" si="2"/>
        <v>1083.0299999999986</v>
      </c>
      <c r="G154" s="8" t="s">
        <v>157</v>
      </c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1:254" s="18" customFormat="1" ht="16.05" customHeight="1">
      <c r="A155" s="14">
        <v>43312</v>
      </c>
      <c r="B155" s="15" t="s">
        <v>17</v>
      </c>
      <c r="C155" s="15" t="s">
        <v>18</v>
      </c>
      <c r="D155" s="15" t="s">
        <v>101</v>
      </c>
      <c r="E155" s="32">
        <v>-15</v>
      </c>
      <c r="F155" s="33">
        <f t="shared" si="2"/>
        <v>1068.0299999999986</v>
      </c>
      <c r="G155" s="8" t="s">
        <v>156</v>
      </c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1:254" s="18" customFormat="1" ht="16.05" customHeight="1">
      <c r="A156" s="14">
        <v>43312</v>
      </c>
      <c r="B156" s="15" t="s">
        <v>17</v>
      </c>
      <c r="C156" s="15" t="s">
        <v>18</v>
      </c>
      <c r="D156" s="15" t="s">
        <v>110</v>
      </c>
      <c r="E156" s="32">
        <v>-8.5</v>
      </c>
      <c r="F156" s="33">
        <f t="shared" si="2"/>
        <v>1059.5299999999986</v>
      </c>
      <c r="G156" s="8" t="s">
        <v>139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1:254" s="18" customFormat="1" ht="16.05" customHeight="1">
      <c r="A157" s="14">
        <v>43312</v>
      </c>
      <c r="B157" s="15" t="s">
        <v>17</v>
      </c>
      <c r="C157" s="15" t="s">
        <v>18</v>
      </c>
      <c r="D157" s="15" t="s">
        <v>82</v>
      </c>
      <c r="E157" s="32">
        <v>-40.39</v>
      </c>
      <c r="F157" s="33">
        <f t="shared" si="2"/>
        <v>1019.1399999999986</v>
      </c>
      <c r="G157" s="8" t="s">
        <v>148</v>
      </c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1:254" s="18" customFormat="1" ht="16.05" customHeight="1">
      <c r="A158" s="14">
        <v>43312</v>
      </c>
      <c r="B158" s="15" t="s">
        <v>17</v>
      </c>
      <c r="C158" s="15" t="s">
        <v>18</v>
      </c>
      <c r="D158" s="15" t="s">
        <v>95</v>
      </c>
      <c r="E158" s="32">
        <v>-18.690000000000001</v>
      </c>
      <c r="F158" s="33">
        <f t="shared" si="2"/>
        <v>1000.4499999999986</v>
      </c>
      <c r="G158" s="8" t="s">
        <v>191</v>
      </c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1:254" s="18" customFormat="1" ht="16.05" customHeight="1">
      <c r="A159" s="14">
        <v>43312</v>
      </c>
      <c r="B159" s="15" t="s">
        <v>17</v>
      </c>
      <c r="C159" s="15" t="s">
        <v>18</v>
      </c>
      <c r="D159" s="15" t="s">
        <v>97</v>
      </c>
      <c r="E159" s="32">
        <v>-17.64</v>
      </c>
      <c r="F159" s="33">
        <f t="shared" si="2"/>
        <v>982.80999999999858</v>
      </c>
      <c r="G159" s="8" t="s">
        <v>191</v>
      </c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1:254" s="18" customFormat="1" ht="16.05" customHeight="1">
      <c r="A160" s="14">
        <v>43312</v>
      </c>
      <c r="B160" s="15" t="s">
        <v>17</v>
      </c>
      <c r="C160" s="15" t="s">
        <v>18</v>
      </c>
      <c r="D160" s="15" t="s">
        <v>83</v>
      </c>
      <c r="E160" s="32">
        <v>-40.01</v>
      </c>
      <c r="F160" s="33">
        <f t="shared" si="2"/>
        <v>942.79999999999859</v>
      </c>
      <c r="G160" s="8" t="s">
        <v>149</v>
      </c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1:254" s="18" customFormat="1" ht="16.05" customHeight="1">
      <c r="A161" s="14">
        <v>43312</v>
      </c>
      <c r="B161" s="15" t="s">
        <v>17</v>
      </c>
      <c r="C161" s="15" t="s">
        <v>18</v>
      </c>
      <c r="D161" s="15" t="s">
        <v>93</v>
      </c>
      <c r="E161" s="32">
        <v>-19.989999999999998</v>
      </c>
      <c r="F161" s="33">
        <f t="shared" si="2"/>
        <v>922.80999999999858</v>
      </c>
      <c r="G161" s="8" t="s">
        <v>145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1:254" s="18" customFormat="1" ht="16.05" customHeight="1">
      <c r="A162" s="14">
        <v>43312</v>
      </c>
      <c r="B162" s="15" t="s">
        <v>17</v>
      </c>
      <c r="C162" s="15" t="s">
        <v>18</v>
      </c>
      <c r="D162" s="15" t="s">
        <v>86</v>
      </c>
      <c r="E162" s="32">
        <v>-34.75</v>
      </c>
      <c r="F162" s="33">
        <f t="shared" si="2"/>
        <v>888.05999999999858</v>
      </c>
      <c r="G162" s="8" t="s">
        <v>150</v>
      </c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1:254" s="18" customFormat="1" ht="16.05" customHeight="1">
      <c r="A163" s="14">
        <v>43312</v>
      </c>
      <c r="B163" s="15" t="s">
        <v>17</v>
      </c>
      <c r="C163" s="15" t="s">
        <v>18</v>
      </c>
      <c r="D163" s="15" t="s">
        <v>81</v>
      </c>
      <c r="E163" s="32">
        <v>-41</v>
      </c>
      <c r="F163" s="33">
        <f t="shared" si="2"/>
        <v>847.05999999999858</v>
      </c>
      <c r="G163" s="8" t="s">
        <v>147</v>
      </c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1:254" s="18" customFormat="1" ht="16.05" customHeight="1">
      <c r="A164" s="14">
        <v>43312</v>
      </c>
      <c r="B164" s="15" t="s">
        <v>17</v>
      </c>
      <c r="C164" s="15" t="s">
        <v>18</v>
      </c>
      <c r="D164" s="15" t="s">
        <v>100</v>
      </c>
      <c r="E164" s="32">
        <v>-15.8</v>
      </c>
      <c r="F164" s="33">
        <f t="shared" si="2"/>
        <v>831.25999999999863</v>
      </c>
      <c r="G164" s="8" t="s">
        <v>155</v>
      </c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1:254" s="18" customFormat="1" ht="16.05" customHeight="1">
      <c r="A165" s="14">
        <v>43312</v>
      </c>
      <c r="B165" s="15" t="s">
        <v>17</v>
      </c>
      <c r="C165" s="15" t="s">
        <v>18</v>
      </c>
      <c r="D165" s="15" t="s">
        <v>111</v>
      </c>
      <c r="E165" s="32">
        <v>-8.5</v>
      </c>
      <c r="F165" s="33">
        <f t="shared" si="2"/>
        <v>822.75999999999863</v>
      </c>
      <c r="G165" s="8" t="s">
        <v>139</v>
      </c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1:254" s="18" customFormat="1" ht="16.05" customHeight="1">
      <c r="A166" s="14">
        <v>43312</v>
      </c>
      <c r="B166" s="15" t="s">
        <v>17</v>
      </c>
      <c r="C166" s="15" t="s">
        <v>18</v>
      </c>
      <c r="D166" s="15" t="s">
        <v>106</v>
      </c>
      <c r="E166" s="32">
        <v>-10.42</v>
      </c>
      <c r="F166" s="33">
        <f t="shared" ref="F166:F196" si="3">F165+E166</f>
        <v>812.33999999999867</v>
      </c>
      <c r="G166" s="8" t="s">
        <v>159</v>
      </c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1:254" s="18" customFormat="1" ht="16.05" customHeight="1">
      <c r="A167" s="14">
        <v>43312</v>
      </c>
      <c r="B167" s="15" t="s">
        <v>17</v>
      </c>
      <c r="C167" s="15" t="s">
        <v>18</v>
      </c>
      <c r="D167" s="15" t="s">
        <v>89</v>
      </c>
      <c r="E167" s="32">
        <v>-23.95</v>
      </c>
      <c r="F167" s="33">
        <f t="shared" si="3"/>
        <v>788.38999999999862</v>
      </c>
      <c r="G167" s="8" t="s">
        <v>152</v>
      </c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1:254" s="18" customFormat="1" ht="16.05" customHeight="1">
      <c r="A168" s="14">
        <v>43312</v>
      </c>
      <c r="B168" s="15" t="s">
        <v>17</v>
      </c>
      <c r="C168" s="15" t="s">
        <v>18</v>
      </c>
      <c r="D168" s="15" t="s">
        <v>84</v>
      </c>
      <c r="E168" s="32">
        <v>-38.22</v>
      </c>
      <c r="F168" s="33">
        <f t="shared" si="3"/>
        <v>750.16999999999859</v>
      </c>
      <c r="G168" s="8" t="s">
        <v>148</v>
      </c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1:254" s="18" customFormat="1" ht="16.05" customHeight="1">
      <c r="A169" s="14">
        <v>43312</v>
      </c>
      <c r="B169" s="15" t="s">
        <v>17</v>
      </c>
      <c r="C169" s="15" t="s">
        <v>18</v>
      </c>
      <c r="D169" s="15" t="s">
        <v>79</v>
      </c>
      <c r="E169" s="32">
        <v>-56.47</v>
      </c>
      <c r="F169" s="33">
        <f t="shared" si="3"/>
        <v>693.69999999999857</v>
      </c>
      <c r="G169" s="8" t="s">
        <v>146</v>
      </c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1:254" s="18" customFormat="1" ht="16.05" customHeight="1">
      <c r="A170" s="14">
        <v>43312</v>
      </c>
      <c r="B170" s="15" t="s">
        <v>17</v>
      </c>
      <c r="C170" s="15" t="s">
        <v>18</v>
      </c>
      <c r="D170" s="15" t="s">
        <v>112</v>
      </c>
      <c r="E170" s="32">
        <v>-7.99</v>
      </c>
      <c r="F170" s="33">
        <f t="shared" si="3"/>
        <v>685.70999999999856</v>
      </c>
      <c r="G170" s="8" t="s">
        <v>138</v>
      </c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1:254" s="18" customFormat="1" ht="16.05" customHeight="1">
      <c r="A171" s="14">
        <v>43312</v>
      </c>
      <c r="B171" s="15" t="s">
        <v>17</v>
      </c>
      <c r="C171" s="15" t="s">
        <v>18</v>
      </c>
      <c r="D171" s="15" t="s">
        <v>98</v>
      </c>
      <c r="E171" s="32">
        <v>-16.7</v>
      </c>
      <c r="F171" s="28">
        <f t="shared" si="3"/>
        <v>669.00999999999851</v>
      </c>
      <c r="G171" s="8" t="s">
        <v>132</v>
      </c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1:254" s="18" customFormat="1" ht="16.05" customHeight="1">
      <c r="A172" s="14">
        <v>43314</v>
      </c>
      <c r="B172" s="15" t="s">
        <v>11</v>
      </c>
      <c r="C172" s="15" t="s">
        <v>12</v>
      </c>
      <c r="D172" s="15" t="s">
        <v>53</v>
      </c>
      <c r="E172" s="31">
        <v>-11.47</v>
      </c>
      <c r="F172" s="33">
        <f t="shared" si="3"/>
        <v>657.53999999999849</v>
      </c>
      <c r="G172" s="8" t="s">
        <v>227</v>
      </c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1:254" s="18" customFormat="1" ht="16.05" customHeight="1">
      <c r="A173" s="14">
        <v>43314</v>
      </c>
      <c r="B173" s="15" t="s">
        <v>55</v>
      </c>
      <c r="C173" s="15" t="s">
        <v>55</v>
      </c>
      <c r="D173" s="15" t="s">
        <v>230</v>
      </c>
      <c r="E173" s="31">
        <v>-1.25</v>
      </c>
      <c r="F173" s="33">
        <f t="shared" si="3"/>
        <v>656.28999999999849</v>
      </c>
      <c r="G173" s="8" t="s">
        <v>228</v>
      </c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1:254" s="18" customFormat="1" ht="16.05" customHeight="1">
      <c r="A174" s="14">
        <v>43318</v>
      </c>
      <c r="B174" s="15" t="s">
        <v>45</v>
      </c>
      <c r="C174" s="15" t="s">
        <v>46</v>
      </c>
      <c r="D174" s="15" t="s">
        <v>246</v>
      </c>
      <c r="E174" s="31">
        <v>-3.78</v>
      </c>
      <c r="F174" s="33">
        <f t="shared" si="3"/>
        <v>652.50999999999851</v>
      </c>
      <c r="G174" s="8" t="s">
        <v>128</v>
      </c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1:254" s="18" customFormat="1" ht="16.05" customHeight="1">
      <c r="A175" s="14">
        <v>43320</v>
      </c>
      <c r="B175" s="15" t="s">
        <v>72</v>
      </c>
      <c r="C175" s="15" t="s">
        <v>73</v>
      </c>
      <c r="D175" s="7" t="s">
        <v>352</v>
      </c>
      <c r="E175" s="31">
        <v>795.45</v>
      </c>
      <c r="F175" s="33">
        <f t="shared" si="3"/>
        <v>1447.9599999999987</v>
      </c>
      <c r="G175" s="8" t="s">
        <v>194</v>
      </c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1:254" s="18" customFormat="1" ht="16.05" customHeight="1">
      <c r="A176" s="14">
        <v>43322</v>
      </c>
      <c r="B176" s="15" t="s">
        <v>45</v>
      </c>
      <c r="C176" s="15" t="s">
        <v>46</v>
      </c>
      <c r="D176" s="15" t="s">
        <v>244</v>
      </c>
      <c r="E176" s="31">
        <v>-93.41</v>
      </c>
      <c r="F176" s="33">
        <f t="shared" si="3"/>
        <v>1354.5499999999986</v>
      </c>
      <c r="G176" s="8" t="s">
        <v>75</v>
      </c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1:256" s="18" customFormat="1" ht="16.05" customHeight="1">
      <c r="A177" s="14">
        <v>43322</v>
      </c>
      <c r="B177" s="15" t="s">
        <v>45</v>
      </c>
      <c r="C177" s="15" t="s">
        <v>46</v>
      </c>
      <c r="D177" s="15" t="s">
        <v>245</v>
      </c>
      <c r="E177" s="31">
        <v>-63.39</v>
      </c>
      <c r="F177" s="33">
        <f t="shared" si="3"/>
        <v>1291.1599999999985</v>
      </c>
      <c r="G177" s="8" t="s">
        <v>127</v>
      </c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1:256" s="18" customFormat="1" ht="16.05" customHeight="1">
      <c r="A178" s="14">
        <v>43322</v>
      </c>
      <c r="B178" s="15" t="s">
        <v>49</v>
      </c>
      <c r="C178" s="15" t="s">
        <v>50</v>
      </c>
      <c r="D178" s="4" t="s">
        <v>243</v>
      </c>
      <c r="E178" s="31">
        <v>-352.37</v>
      </c>
      <c r="F178" s="29">
        <f t="shared" si="3"/>
        <v>938.78999999999849</v>
      </c>
      <c r="G178" s="8" t="s">
        <v>129</v>
      </c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1:256" s="18" customFormat="1" ht="16.05" customHeight="1">
      <c r="A179" s="14">
        <v>43328</v>
      </c>
      <c r="B179" s="15" t="s">
        <v>14</v>
      </c>
      <c r="C179" s="15" t="s">
        <v>15</v>
      </c>
      <c r="D179" s="15" t="s">
        <v>250</v>
      </c>
      <c r="E179" s="32">
        <v>388.02</v>
      </c>
      <c r="F179" s="33">
        <f t="shared" si="3"/>
        <v>1326.8099999999986</v>
      </c>
      <c r="G179" s="8" t="s">
        <v>249</v>
      </c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1:256" s="18" customFormat="1" ht="16.05" customHeight="1">
      <c r="A180" s="14">
        <v>43332</v>
      </c>
      <c r="B180" s="15" t="s">
        <v>14</v>
      </c>
      <c r="C180" s="15" t="s">
        <v>15</v>
      </c>
      <c r="D180" s="15" t="s">
        <v>114</v>
      </c>
      <c r="E180" s="32">
        <v>350</v>
      </c>
      <c r="F180" s="33">
        <f t="shared" si="3"/>
        <v>1676.8099999999986</v>
      </c>
      <c r="G180" s="8" t="s">
        <v>268</v>
      </c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1:256">
      <c r="A181" s="14">
        <v>43341</v>
      </c>
      <c r="B181" s="15" t="s">
        <v>14</v>
      </c>
      <c r="C181" s="15" t="s">
        <v>15</v>
      </c>
      <c r="D181" s="15" t="s">
        <v>251</v>
      </c>
      <c r="E181" s="32">
        <v>172</v>
      </c>
      <c r="F181" s="33">
        <f t="shared" si="3"/>
        <v>1848.8099999999986</v>
      </c>
      <c r="G181" s="8" t="s">
        <v>268</v>
      </c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1:256" s="18" customFormat="1" ht="16.05" customHeight="1">
      <c r="A182" s="5">
        <v>43341</v>
      </c>
      <c r="B182" s="15" t="s">
        <v>14</v>
      </c>
      <c r="C182" s="15" t="s">
        <v>15</v>
      </c>
      <c r="D182" s="7" t="s">
        <v>16</v>
      </c>
      <c r="E182" s="26">
        <v>160</v>
      </c>
      <c r="F182" s="33">
        <f t="shared" si="3"/>
        <v>2008.8099999999986</v>
      </c>
      <c r="G182" s="8" t="s">
        <v>130</v>
      </c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</row>
    <row r="183" spans="1:256" s="18" customFormat="1" ht="16.05" customHeight="1">
      <c r="A183" s="14">
        <v>43343</v>
      </c>
      <c r="B183" s="15" t="s">
        <v>17</v>
      </c>
      <c r="C183" s="15" t="s">
        <v>18</v>
      </c>
      <c r="D183" s="15" t="s">
        <v>256</v>
      </c>
      <c r="E183" s="32">
        <v>-30.96</v>
      </c>
      <c r="F183" s="33">
        <f t="shared" si="3"/>
        <v>1977.8499999999985</v>
      </c>
      <c r="G183" s="7" t="s">
        <v>191</v>
      </c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  <c r="IU183" s="4"/>
      <c r="IV183" s="4"/>
    </row>
    <row r="184" spans="1:256" s="18" customFormat="1" ht="16.05" customHeight="1">
      <c r="A184" s="14">
        <v>43343</v>
      </c>
      <c r="B184" s="15" t="s">
        <v>17</v>
      </c>
      <c r="C184" s="15" t="s">
        <v>18</v>
      </c>
      <c r="D184" s="15" t="s">
        <v>259</v>
      </c>
      <c r="E184" s="32">
        <v>-41.5</v>
      </c>
      <c r="F184" s="33">
        <f t="shared" si="3"/>
        <v>1936.3499999999985</v>
      </c>
      <c r="G184" s="8" t="s">
        <v>148</v>
      </c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1:256">
      <c r="A185" s="14">
        <v>43343</v>
      </c>
      <c r="B185" s="15" t="s">
        <v>17</v>
      </c>
      <c r="C185" s="15" t="s">
        <v>18</v>
      </c>
      <c r="D185" s="15" t="s">
        <v>255</v>
      </c>
      <c r="E185" s="32">
        <v>-32.479999999999997</v>
      </c>
      <c r="F185" s="33">
        <f t="shared" si="3"/>
        <v>1903.8699999999985</v>
      </c>
      <c r="G185" s="8" t="s">
        <v>146</v>
      </c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  <c r="IU185" s="18"/>
      <c r="IV185" s="18"/>
    </row>
    <row r="186" spans="1:256" s="18" customFormat="1" ht="16.05" customHeight="1">
      <c r="A186" s="14">
        <v>43343</v>
      </c>
      <c r="B186" s="15" t="s">
        <v>17</v>
      </c>
      <c r="C186" s="15" t="s">
        <v>18</v>
      </c>
      <c r="D186" s="7" t="s">
        <v>255</v>
      </c>
      <c r="E186" s="26">
        <v>-26.73</v>
      </c>
      <c r="F186" s="33">
        <f t="shared" si="3"/>
        <v>1877.1399999999985</v>
      </c>
      <c r="G186" s="7" t="s">
        <v>146</v>
      </c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</row>
    <row r="187" spans="1:256" s="18" customFormat="1" ht="16.05" customHeight="1">
      <c r="A187" s="14">
        <v>43343</v>
      </c>
      <c r="B187" s="15" t="s">
        <v>17</v>
      </c>
      <c r="C187" s="15" t="s">
        <v>18</v>
      </c>
      <c r="D187" s="15" t="s">
        <v>264</v>
      </c>
      <c r="E187" s="32">
        <v>-194.87</v>
      </c>
      <c r="F187" s="33">
        <f t="shared" si="3"/>
        <v>1682.2699999999986</v>
      </c>
      <c r="G187" s="7" t="s">
        <v>191</v>
      </c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1:256">
      <c r="A188" s="14">
        <v>43343</v>
      </c>
      <c r="B188" s="15" t="s">
        <v>17</v>
      </c>
      <c r="C188" s="15" t="s">
        <v>18</v>
      </c>
      <c r="D188" s="15" t="s">
        <v>263</v>
      </c>
      <c r="E188" s="32">
        <v>-120.25</v>
      </c>
      <c r="F188" s="33">
        <f t="shared" si="3"/>
        <v>1562.0199999999986</v>
      </c>
      <c r="G188" s="8" t="s">
        <v>191</v>
      </c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1:256" s="18" customFormat="1" ht="16.05" customHeight="1">
      <c r="A189" s="14">
        <v>43343</v>
      </c>
      <c r="B189" s="15" t="s">
        <v>17</v>
      </c>
      <c r="C189" s="15" t="s">
        <v>18</v>
      </c>
      <c r="D189" s="15" t="s">
        <v>254</v>
      </c>
      <c r="E189" s="32">
        <v>-20.5</v>
      </c>
      <c r="F189" s="33">
        <f t="shared" si="3"/>
        <v>1541.5199999999986</v>
      </c>
      <c r="G189" s="7" t="s">
        <v>135</v>
      </c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1:256" s="18" customFormat="1" ht="16.05" customHeight="1">
      <c r="A190" s="14">
        <v>43343</v>
      </c>
      <c r="B190" s="15" t="s">
        <v>17</v>
      </c>
      <c r="C190" s="15" t="s">
        <v>18</v>
      </c>
      <c r="D190" s="7" t="s">
        <v>257</v>
      </c>
      <c r="E190" s="26">
        <v>-33.17</v>
      </c>
      <c r="F190" s="33">
        <f t="shared" si="3"/>
        <v>1508.3499999999985</v>
      </c>
      <c r="G190" s="7" t="s">
        <v>191</v>
      </c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</row>
    <row r="191" spans="1:256" s="18" customFormat="1" ht="16.05" customHeight="1">
      <c r="A191" s="14">
        <v>43343</v>
      </c>
      <c r="B191" s="15" t="s">
        <v>17</v>
      </c>
      <c r="C191" s="15" t="s">
        <v>18</v>
      </c>
      <c r="D191" s="15" t="s">
        <v>262</v>
      </c>
      <c r="E191" s="32">
        <v>-117.98</v>
      </c>
      <c r="F191" s="33">
        <f t="shared" si="3"/>
        <v>1390.3699999999985</v>
      </c>
      <c r="G191" s="8" t="s">
        <v>191</v>
      </c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1:256" s="18" customFormat="1" ht="16.05" customHeight="1">
      <c r="A192" s="14">
        <v>43343</v>
      </c>
      <c r="B192" s="15" t="s">
        <v>17</v>
      </c>
      <c r="C192" s="15" t="s">
        <v>18</v>
      </c>
      <c r="D192" s="15" t="s">
        <v>261</v>
      </c>
      <c r="E192" s="32">
        <v>-66.89</v>
      </c>
      <c r="F192" s="33">
        <f t="shared" si="3"/>
        <v>1323.4799999999984</v>
      </c>
      <c r="G192" s="8" t="s">
        <v>191</v>
      </c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1:256">
      <c r="A193" s="14">
        <v>43343</v>
      </c>
      <c r="B193" s="15" t="s">
        <v>17</v>
      </c>
      <c r="C193" s="15" t="s">
        <v>18</v>
      </c>
      <c r="D193" s="7" t="s">
        <v>260</v>
      </c>
      <c r="E193" s="26">
        <v>-54.44</v>
      </c>
      <c r="F193" s="33">
        <f t="shared" si="3"/>
        <v>1269.0399999999984</v>
      </c>
      <c r="G193" s="8" t="s">
        <v>191</v>
      </c>
    </row>
    <row r="194" spans="1:256" s="18" customFormat="1" ht="16.05" customHeight="1">
      <c r="A194" s="14">
        <v>43343</v>
      </c>
      <c r="B194" s="15" t="s">
        <v>17</v>
      </c>
      <c r="C194" s="15" t="s">
        <v>18</v>
      </c>
      <c r="D194" s="15" t="s">
        <v>258</v>
      </c>
      <c r="E194" s="32">
        <v>-34.96</v>
      </c>
      <c r="F194" s="33">
        <f t="shared" si="3"/>
        <v>1234.0799999999983</v>
      </c>
      <c r="G194" s="7" t="s">
        <v>191</v>
      </c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1:256" s="18" customFormat="1" ht="16.05" customHeight="1">
      <c r="A195" s="14">
        <v>43343</v>
      </c>
      <c r="B195" s="15" t="s">
        <v>17</v>
      </c>
      <c r="C195" s="15" t="s">
        <v>18</v>
      </c>
      <c r="D195" s="15" t="s">
        <v>253</v>
      </c>
      <c r="E195" s="32">
        <v>-18.41</v>
      </c>
      <c r="F195" s="33">
        <f t="shared" si="3"/>
        <v>1215.6699999999983</v>
      </c>
      <c r="G195" s="8" t="s">
        <v>191</v>
      </c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  <c r="IU195" s="4"/>
      <c r="IV195" s="4"/>
    </row>
    <row r="196" spans="1:256">
      <c r="A196" s="14">
        <v>43343</v>
      </c>
      <c r="B196" s="15" t="s">
        <v>17</v>
      </c>
      <c r="C196" s="15" t="s">
        <v>18</v>
      </c>
      <c r="D196" s="15" t="s">
        <v>252</v>
      </c>
      <c r="E196" s="32">
        <v>-7.99</v>
      </c>
      <c r="F196" s="28">
        <f t="shared" si="3"/>
        <v>1207.6799999999982</v>
      </c>
      <c r="G196" s="7" t="s">
        <v>138</v>
      </c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  <c r="IU196" s="18"/>
      <c r="IV196" s="18"/>
    </row>
    <row r="197" spans="1:256" s="18" customFormat="1" ht="16.05" customHeight="1">
      <c r="A197" s="5">
        <v>43346</v>
      </c>
      <c r="B197" s="15" t="s">
        <v>14</v>
      </c>
      <c r="C197" s="15" t="s">
        <v>15</v>
      </c>
      <c r="D197" s="7" t="s">
        <v>265</v>
      </c>
      <c r="E197" s="40">
        <v>499.4</v>
      </c>
      <c r="F197" s="33">
        <f>F196+E197</f>
        <v>1707.0799999999981</v>
      </c>
      <c r="G197" s="7" t="s">
        <v>267</v>
      </c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</row>
    <row r="198" spans="1:256">
      <c r="A198" s="14">
        <v>43347</v>
      </c>
      <c r="B198" s="15" t="s">
        <v>11</v>
      </c>
      <c r="C198" s="15" t="s">
        <v>12</v>
      </c>
      <c r="D198" s="15" t="s">
        <v>53</v>
      </c>
      <c r="E198" s="31">
        <v>-11.47</v>
      </c>
      <c r="F198" s="33">
        <f t="shared" ref="F198:F261" si="4">F197+E198</f>
        <v>1695.6099999999981</v>
      </c>
      <c r="G198" s="8" t="s">
        <v>227</v>
      </c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1:256" s="18" customFormat="1" ht="16.05" customHeight="1">
      <c r="A199" s="14">
        <v>43347</v>
      </c>
      <c r="B199" s="15" t="s">
        <v>55</v>
      </c>
      <c r="C199" s="15" t="s">
        <v>55</v>
      </c>
      <c r="D199" s="15" t="s">
        <v>56</v>
      </c>
      <c r="E199" s="31">
        <v>-1.25</v>
      </c>
      <c r="F199" s="33">
        <f t="shared" si="4"/>
        <v>1694.3599999999981</v>
      </c>
      <c r="G199" s="8" t="s">
        <v>228</v>
      </c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1:256" s="18" customFormat="1" ht="16.05" customHeight="1">
      <c r="A200" s="5">
        <v>43348</v>
      </c>
      <c r="B200" s="15" t="s">
        <v>45</v>
      </c>
      <c r="C200" s="15" t="s">
        <v>46</v>
      </c>
      <c r="D200" s="7" t="s">
        <v>266</v>
      </c>
      <c r="E200" s="40">
        <v>-3.78</v>
      </c>
      <c r="F200" s="33">
        <f t="shared" si="4"/>
        <v>1690.5799999999981</v>
      </c>
      <c r="G200" s="8" t="s">
        <v>128</v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</row>
    <row r="201" spans="1:256">
      <c r="A201" s="14">
        <v>43350</v>
      </c>
      <c r="B201" s="15" t="s">
        <v>72</v>
      </c>
      <c r="C201" s="15" t="s">
        <v>73</v>
      </c>
      <c r="D201" s="15" t="s">
        <v>346</v>
      </c>
      <c r="E201" s="31">
        <v>1011.98</v>
      </c>
      <c r="F201" s="33">
        <f t="shared" si="4"/>
        <v>2702.5599999999981</v>
      </c>
      <c r="G201" s="8" t="s">
        <v>194</v>
      </c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  <c r="IU201" s="18"/>
      <c r="IV201" s="18"/>
    </row>
    <row r="202" spans="1:256">
      <c r="A202" s="5">
        <v>43353</v>
      </c>
      <c r="B202" s="15" t="s">
        <v>49</v>
      </c>
      <c r="C202" s="15" t="s">
        <v>50</v>
      </c>
      <c r="D202" s="4" t="s">
        <v>243</v>
      </c>
      <c r="E202" s="41">
        <v>-352.37</v>
      </c>
      <c r="F202" s="33">
        <f t="shared" si="4"/>
        <v>2350.1899999999982</v>
      </c>
      <c r="G202" s="8" t="s">
        <v>129</v>
      </c>
    </row>
    <row r="203" spans="1:256">
      <c r="A203" s="5">
        <v>43353</v>
      </c>
      <c r="B203" s="15" t="s">
        <v>45</v>
      </c>
      <c r="C203" s="15" t="s">
        <v>46</v>
      </c>
      <c r="D203" s="15" t="s">
        <v>304</v>
      </c>
      <c r="E203" s="40">
        <v>-67.53</v>
      </c>
      <c r="F203" s="33">
        <f t="shared" si="4"/>
        <v>2282.659999999998</v>
      </c>
      <c r="G203" s="8" t="s">
        <v>75</v>
      </c>
    </row>
    <row r="204" spans="1:256" s="37" customFormat="1" ht="16.05" customHeight="1">
      <c r="A204" s="14">
        <v>43353</v>
      </c>
      <c r="B204" s="15" t="s">
        <v>45</v>
      </c>
      <c r="C204" s="15" t="s">
        <v>46</v>
      </c>
      <c r="D204" s="15" t="s">
        <v>307</v>
      </c>
      <c r="E204" s="31">
        <v>-19</v>
      </c>
      <c r="F204" s="33">
        <f t="shared" si="4"/>
        <v>2263.659999999998</v>
      </c>
      <c r="G204" s="8" t="s">
        <v>140</v>
      </c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4"/>
      <c r="IV204" s="4"/>
    </row>
    <row r="205" spans="1:256" s="18" customFormat="1" ht="16.05" customHeight="1">
      <c r="A205" s="14">
        <v>43353</v>
      </c>
      <c r="B205" s="15" t="s">
        <v>45</v>
      </c>
      <c r="C205" s="15" t="s">
        <v>46</v>
      </c>
      <c r="D205" s="15" t="s">
        <v>308</v>
      </c>
      <c r="E205" s="31">
        <v>-63.39</v>
      </c>
      <c r="F205" s="33">
        <f t="shared" si="4"/>
        <v>2200.2699999999982</v>
      </c>
      <c r="G205" s="8" t="s">
        <v>127</v>
      </c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1:256">
      <c r="A206" s="5">
        <v>43354</v>
      </c>
      <c r="B206" s="38" t="s">
        <v>8</v>
      </c>
      <c r="C206" s="38" t="s">
        <v>9</v>
      </c>
      <c r="D206" s="38" t="s">
        <v>302</v>
      </c>
      <c r="E206" s="40">
        <v>-59.34</v>
      </c>
      <c r="F206" s="33">
        <f t="shared" si="4"/>
        <v>2140.929999999998</v>
      </c>
    </row>
    <row r="207" spans="1:256" s="37" customFormat="1" ht="16.05" customHeight="1">
      <c r="A207" s="39">
        <v>43354</v>
      </c>
      <c r="B207" s="38" t="s">
        <v>14</v>
      </c>
      <c r="C207" s="38" t="s">
        <v>15</v>
      </c>
      <c r="D207" s="38" t="s">
        <v>298</v>
      </c>
      <c r="E207" s="42">
        <v>7.5</v>
      </c>
      <c r="F207" s="33">
        <f t="shared" si="4"/>
        <v>2148.429999999998</v>
      </c>
      <c r="G207" s="36" t="s">
        <v>127</v>
      </c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6"/>
      <c r="CE207" s="36"/>
      <c r="CF207" s="36"/>
      <c r="CG207" s="36"/>
      <c r="CH207" s="36"/>
      <c r="CI207" s="36"/>
      <c r="CJ207" s="36"/>
      <c r="CK207" s="36"/>
      <c r="CL207" s="36"/>
      <c r="CM207" s="36"/>
      <c r="CN207" s="36"/>
      <c r="CO207" s="36"/>
      <c r="CP207" s="36"/>
      <c r="CQ207" s="36"/>
      <c r="CR207" s="36"/>
      <c r="CS207" s="36"/>
      <c r="CT207" s="36"/>
      <c r="CU207" s="36"/>
      <c r="CV207" s="36"/>
      <c r="CW207" s="36"/>
      <c r="CX207" s="36"/>
      <c r="CY207" s="36"/>
      <c r="CZ207" s="36"/>
      <c r="DA207" s="36"/>
      <c r="DB207" s="36"/>
      <c r="DC207" s="36"/>
      <c r="DD207" s="36"/>
      <c r="DE207" s="36"/>
      <c r="DF207" s="36"/>
      <c r="DG207" s="36"/>
      <c r="DH207" s="36"/>
      <c r="DI207" s="36"/>
      <c r="DJ207" s="36"/>
      <c r="DK207" s="36"/>
      <c r="DL207" s="36"/>
      <c r="DM207" s="36"/>
      <c r="DN207" s="36"/>
      <c r="DO207" s="36"/>
      <c r="DP207" s="36"/>
      <c r="DQ207" s="36"/>
      <c r="DR207" s="36"/>
      <c r="DS207" s="36"/>
      <c r="DT207" s="36"/>
      <c r="DU207" s="36"/>
      <c r="DV207" s="36"/>
      <c r="DW207" s="36"/>
      <c r="DX207" s="36"/>
      <c r="DY207" s="36"/>
      <c r="DZ207" s="36"/>
      <c r="EA207" s="36"/>
      <c r="EB207" s="36"/>
      <c r="EC207" s="36"/>
      <c r="ED207" s="36"/>
      <c r="EE207" s="36"/>
      <c r="EF207" s="36"/>
      <c r="EG207" s="36"/>
      <c r="EH207" s="36"/>
      <c r="EI207" s="36"/>
      <c r="EJ207" s="36"/>
      <c r="EK207" s="36"/>
      <c r="EL207" s="36"/>
      <c r="EM207" s="36"/>
      <c r="EN207" s="36"/>
      <c r="EO207" s="36"/>
      <c r="EP207" s="36"/>
      <c r="EQ207" s="36"/>
      <c r="ER207" s="36"/>
      <c r="ES207" s="36"/>
      <c r="ET207" s="36"/>
      <c r="EU207" s="36"/>
      <c r="EV207" s="36"/>
      <c r="EW207" s="36"/>
      <c r="EX207" s="36"/>
      <c r="EY207" s="36"/>
      <c r="EZ207" s="36"/>
      <c r="FA207" s="36"/>
      <c r="FB207" s="36"/>
      <c r="FC207" s="36"/>
      <c r="FD207" s="36"/>
      <c r="FE207" s="36"/>
      <c r="FF207" s="36"/>
      <c r="FG207" s="36"/>
      <c r="FH207" s="36"/>
      <c r="FI207" s="36"/>
      <c r="FJ207" s="36"/>
      <c r="FK207" s="36"/>
      <c r="FL207" s="36"/>
      <c r="FM207" s="36"/>
      <c r="FN207" s="36"/>
      <c r="FO207" s="36"/>
      <c r="FP207" s="36"/>
      <c r="FQ207" s="36"/>
      <c r="FR207" s="36"/>
      <c r="FS207" s="36"/>
      <c r="FT207" s="36"/>
      <c r="FU207" s="36"/>
      <c r="FV207" s="36"/>
      <c r="FW207" s="36"/>
      <c r="FX207" s="36"/>
      <c r="FY207" s="36"/>
      <c r="FZ207" s="36"/>
      <c r="GA207" s="36"/>
      <c r="GB207" s="36"/>
      <c r="GC207" s="36"/>
      <c r="GD207" s="36"/>
      <c r="GE207" s="36"/>
      <c r="GF207" s="36"/>
      <c r="GG207" s="36"/>
      <c r="GH207" s="36"/>
      <c r="GI207" s="36"/>
      <c r="GJ207" s="36"/>
      <c r="GK207" s="36"/>
      <c r="GL207" s="36"/>
      <c r="GM207" s="36"/>
      <c r="GN207" s="36"/>
      <c r="GO207" s="36"/>
      <c r="GP207" s="36"/>
      <c r="GQ207" s="36"/>
      <c r="GR207" s="36"/>
      <c r="GS207" s="36"/>
      <c r="GT207" s="36"/>
      <c r="GU207" s="36"/>
      <c r="GV207" s="36"/>
      <c r="GW207" s="36"/>
      <c r="GX207" s="36"/>
      <c r="GY207" s="36"/>
      <c r="GZ207" s="36"/>
      <c r="HA207" s="36"/>
      <c r="HB207" s="36"/>
      <c r="HC207" s="36"/>
      <c r="HD207" s="36"/>
      <c r="HE207" s="36"/>
      <c r="HF207" s="36"/>
      <c r="HG207" s="36"/>
      <c r="HH207" s="36"/>
      <c r="HI207" s="36"/>
      <c r="HJ207" s="36"/>
      <c r="HK207" s="36"/>
      <c r="HL207" s="36"/>
      <c r="HM207" s="36"/>
      <c r="HN207" s="36"/>
      <c r="HO207" s="36"/>
      <c r="HP207" s="36"/>
      <c r="HQ207" s="36"/>
      <c r="HR207" s="36"/>
      <c r="HS207" s="36"/>
      <c r="HT207" s="36"/>
      <c r="HU207" s="36"/>
      <c r="HV207" s="36"/>
      <c r="HW207" s="36"/>
      <c r="HX207" s="36"/>
      <c r="HY207" s="36"/>
      <c r="HZ207" s="36"/>
      <c r="IA207" s="36"/>
      <c r="IB207" s="36"/>
      <c r="IC207" s="36"/>
      <c r="ID207" s="36"/>
      <c r="IE207" s="36"/>
      <c r="IF207" s="36"/>
      <c r="IG207" s="36"/>
      <c r="IH207" s="36"/>
      <c r="II207" s="36"/>
      <c r="IJ207" s="36"/>
      <c r="IK207" s="36"/>
      <c r="IL207" s="36"/>
      <c r="IM207" s="36"/>
      <c r="IN207" s="36"/>
      <c r="IO207" s="36"/>
      <c r="IP207" s="36"/>
      <c r="IQ207" s="36"/>
      <c r="IR207" s="36"/>
      <c r="IS207" s="36"/>
      <c r="IT207" s="36"/>
      <c r="IU207" s="36"/>
      <c r="IV207" s="36"/>
    </row>
    <row r="208" spans="1:256">
      <c r="A208" s="39">
        <v>43354</v>
      </c>
      <c r="B208" s="38" t="s">
        <v>14</v>
      </c>
      <c r="C208" s="38" t="s">
        <v>15</v>
      </c>
      <c r="D208" s="38" t="s">
        <v>305</v>
      </c>
      <c r="E208" s="42">
        <v>41.53</v>
      </c>
      <c r="F208" s="33">
        <f t="shared" si="4"/>
        <v>2189.9599999999982</v>
      </c>
      <c r="G208" s="36" t="s">
        <v>143</v>
      </c>
    </row>
    <row r="209" spans="1:256" s="18" customFormat="1" ht="16.05" customHeight="1">
      <c r="A209" s="5">
        <v>43355</v>
      </c>
      <c r="B209" s="38" t="s">
        <v>8</v>
      </c>
      <c r="C209" s="38" t="s">
        <v>9</v>
      </c>
      <c r="D209" s="38" t="s">
        <v>303</v>
      </c>
      <c r="E209" s="40">
        <v>-21.7</v>
      </c>
      <c r="F209" s="33">
        <f t="shared" si="4"/>
        <v>2168.2599999999984</v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  <c r="IE209" s="4"/>
      <c r="IF209" s="4"/>
      <c r="IG209" s="4"/>
      <c r="IH209" s="4"/>
      <c r="II209" s="4"/>
      <c r="IJ209" s="4"/>
      <c r="IK209" s="4"/>
      <c r="IL209" s="4"/>
      <c r="IM209" s="4"/>
      <c r="IN209" s="4"/>
      <c r="IO209" s="4"/>
      <c r="IP209" s="4"/>
      <c r="IQ209" s="4"/>
      <c r="IR209" s="4"/>
      <c r="IS209" s="4"/>
      <c r="IT209" s="4"/>
      <c r="IU209" s="4"/>
      <c r="IV209" s="4"/>
    </row>
    <row r="210" spans="1:256">
      <c r="A210" s="39">
        <v>43357</v>
      </c>
      <c r="B210" s="38" t="s">
        <v>14</v>
      </c>
      <c r="C210" s="38" t="s">
        <v>15</v>
      </c>
      <c r="D210" s="38" t="s">
        <v>306</v>
      </c>
      <c r="E210" s="42">
        <v>17.809999999999999</v>
      </c>
      <c r="F210" s="29">
        <f t="shared" si="4"/>
        <v>2186.0699999999983</v>
      </c>
      <c r="G210" s="36" t="s">
        <v>127</v>
      </c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  <c r="CN210" s="36"/>
      <c r="CO210" s="36"/>
      <c r="CP210" s="36"/>
      <c r="CQ210" s="36"/>
      <c r="CR210" s="36"/>
      <c r="CS210" s="36"/>
      <c r="CT210" s="36"/>
      <c r="CU210" s="36"/>
      <c r="CV210" s="36"/>
      <c r="CW210" s="36"/>
      <c r="CX210" s="36"/>
      <c r="CY210" s="36"/>
      <c r="CZ210" s="36"/>
      <c r="DA210" s="36"/>
      <c r="DB210" s="36"/>
      <c r="DC210" s="36"/>
      <c r="DD210" s="36"/>
      <c r="DE210" s="36"/>
      <c r="DF210" s="36"/>
      <c r="DG210" s="36"/>
      <c r="DH210" s="36"/>
      <c r="DI210" s="36"/>
      <c r="DJ210" s="36"/>
      <c r="DK210" s="36"/>
      <c r="DL210" s="36"/>
      <c r="DM210" s="36"/>
      <c r="DN210" s="36"/>
      <c r="DO210" s="36"/>
      <c r="DP210" s="36"/>
      <c r="DQ210" s="36"/>
      <c r="DR210" s="36"/>
      <c r="DS210" s="36"/>
      <c r="DT210" s="36"/>
      <c r="DU210" s="36"/>
      <c r="DV210" s="36"/>
      <c r="DW210" s="36"/>
      <c r="DX210" s="36"/>
      <c r="DY210" s="36"/>
      <c r="DZ210" s="36"/>
      <c r="EA210" s="36"/>
      <c r="EB210" s="36"/>
      <c r="EC210" s="36"/>
      <c r="ED210" s="36"/>
      <c r="EE210" s="36"/>
      <c r="EF210" s="36"/>
      <c r="EG210" s="36"/>
      <c r="EH210" s="36"/>
      <c r="EI210" s="36"/>
      <c r="EJ210" s="36"/>
      <c r="EK210" s="36"/>
      <c r="EL210" s="36"/>
      <c r="EM210" s="36"/>
      <c r="EN210" s="36"/>
      <c r="EO210" s="36"/>
      <c r="EP210" s="36"/>
      <c r="EQ210" s="36"/>
      <c r="ER210" s="36"/>
      <c r="ES210" s="36"/>
      <c r="ET210" s="36"/>
      <c r="EU210" s="36"/>
      <c r="EV210" s="36"/>
      <c r="EW210" s="36"/>
      <c r="EX210" s="36"/>
      <c r="EY210" s="36"/>
      <c r="EZ210" s="36"/>
      <c r="FA210" s="36"/>
      <c r="FB210" s="36"/>
      <c r="FC210" s="36"/>
      <c r="FD210" s="36"/>
      <c r="FE210" s="36"/>
      <c r="FF210" s="36"/>
      <c r="FG210" s="36"/>
      <c r="FH210" s="36"/>
      <c r="FI210" s="36"/>
      <c r="FJ210" s="36"/>
      <c r="FK210" s="36"/>
      <c r="FL210" s="36"/>
      <c r="FM210" s="36"/>
      <c r="FN210" s="36"/>
      <c r="FO210" s="36"/>
      <c r="FP210" s="36"/>
      <c r="FQ210" s="36"/>
      <c r="FR210" s="36"/>
      <c r="FS210" s="36"/>
      <c r="FT210" s="36"/>
      <c r="FU210" s="36"/>
      <c r="FV210" s="36"/>
      <c r="FW210" s="36"/>
      <c r="FX210" s="36"/>
      <c r="FY210" s="36"/>
      <c r="FZ210" s="36"/>
      <c r="GA210" s="36"/>
      <c r="GB210" s="36"/>
      <c r="GC210" s="36"/>
      <c r="GD210" s="36"/>
      <c r="GE210" s="36"/>
      <c r="GF210" s="36"/>
      <c r="GG210" s="36"/>
      <c r="GH210" s="36"/>
      <c r="GI210" s="36"/>
      <c r="GJ210" s="36"/>
      <c r="GK210" s="36"/>
      <c r="GL210" s="36"/>
      <c r="GM210" s="36"/>
      <c r="GN210" s="36"/>
      <c r="GO210" s="36"/>
      <c r="GP210" s="36"/>
      <c r="GQ210" s="36"/>
      <c r="GR210" s="36"/>
      <c r="GS210" s="36"/>
      <c r="GT210" s="36"/>
      <c r="GU210" s="36"/>
      <c r="GV210" s="36"/>
      <c r="GW210" s="36"/>
      <c r="GX210" s="36"/>
      <c r="GY210" s="36"/>
      <c r="GZ210" s="36"/>
      <c r="HA210" s="36"/>
      <c r="HB210" s="36"/>
      <c r="HC210" s="36"/>
      <c r="HD210" s="36"/>
      <c r="HE210" s="36"/>
      <c r="HF210" s="36"/>
      <c r="HG210" s="36"/>
      <c r="HH210" s="36"/>
      <c r="HI210" s="36"/>
      <c r="HJ210" s="36"/>
      <c r="HK210" s="36"/>
      <c r="HL210" s="36"/>
      <c r="HM210" s="36"/>
      <c r="HN210" s="36"/>
      <c r="HO210" s="36"/>
      <c r="HP210" s="36"/>
      <c r="HQ210" s="36"/>
      <c r="HR210" s="36"/>
      <c r="HS210" s="36"/>
      <c r="HT210" s="36"/>
      <c r="HU210" s="36"/>
      <c r="HV210" s="36"/>
      <c r="HW210" s="36"/>
      <c r="HX210" s="36"/>
      <c r="HY210" s="36"/>
      <c r="HZ210" s="36"/>
      <c r="IA210" s="36"/>
      <c r="IB210" s="36"/>
      <c r="IC210" s="36"/>
      <c r="ID210" s="36"/>
      <c r="IE210" s="36"/>
      <c r="IF210" s="36"/>
      <c r="IG210" s="36"/>
      <c r="IH210" s="36"/>
      <c r="II210" s="36"/>
      <c r="IJ210" s="36"/>
      <c r="IK210" s="36"/>
      <c r="IL210" s="36"/>
      <c r="IM210" s="36"/>
      <c r="IN210" s="36"/>
      <c r="IO210" s="36"/>
      <c r="IP210" s="36"/>
      <c r="IQ210" s="36"/>
      <c r="IR210" s="36"/>
      <c r="IS210" s="36"/>
      <c r="IT210" s="36"/>
      <c r="IU210" s="36"/>
      <c r="IV210" s="36"/>
    </row>
    <row r="211" spans="1:256">
      <c r="A211" s="39">
        <v>43368</v>
      </c>
      <c r="B211" s="38" t="s">
        <v>14</v>
      </c>
      <c r="C211" s="38" t="s">
        <v>15</v>
      </c>
      <c r="D211" s="38" t="s">
        <v>309</v>
      </c>
      <c r="E211" s="44">
        <v>17.5</v>
      </c>
      <c r="F211" s="33">
        <f t="shared" si="4"/>
        <v>2203.5699999999983</v>
      </c>
      <c r="G211" s="36" t="s">
        <v>143</v>
      </c>
    </row>
    <row r="212" spans="1:256" s="37" customFormat="1" ht="16.05" customHeight="1">
      <c r="A212" s="39">
        <v>43369</v>
      </c>
      <c r="B212" s="38" t="s">
        <v>14</v>
      </c>
      <c r="C212" s="38" t="s">
        <v>15</v>
      </c>
      <c r="D212" s="38" t="s">
        <v>16</v>
      </c>
      <c r="E212" s="44">
        <v>160</v>
      </c>
      <c r="F212" s="33">
        <f t="shared" si="4"/>
        <v>2363.5699999999983</v>
      </c>
      <c r="G212" s="8" t="s">
        <v>130</v>
      </c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  <c r="CL212" s="36"/>
      <c r="CM212" s="36"/>
      <c r="CN212" s="36"/>
      <c r="CO212" s="36"/>
      <c r="CP212" s="36"/>
      <c r="CQ212" s="36"/>
      <c r="CR212" s="36"/>
      <c r="CS212" s="36"/>
      <c r="CT212" s="36"/>
      <c r="CU212" s="36"/>
      <c r="CV212" s="36"/>
      <c r="CW212" s="36"/>
      <c r="CX212" s="36"/>
      <c r="CY212" s="36"/>
      <c r="CZ212" s="36"/>
      <c r="DA212" s="36"/>
      <c r="DB212" s="36"/>
      <c r="DC212" s="36"/>
      <c r="DD212" s="36"/>
      <c r="DE212" s="36"/>
      <c r="DF212" s="36"/>
      <c r="DG212" s="36"/>
      <c r="DH212" s="36"/>
      <c r="DI212" s="36"/>
      <c r="DJ212" s="36"/>
      <c r="DK212" s="36"/>
      <c r="DL212" s="36"/>
      <c r="DM212" s="36"/>
      <c r="DN212" s="36"/>
      <c r="DO212" s="36"/>
      <c r="DP212" s="36"/>
      <c r="DQ212" s="36"/>
      <c r="DR212" s="36"/>
      <c r="DS212" s="36"/>
      <c r="DT212" s="36"/>
      <c r="DU212" s="36"/>
      <c r="DV212" s="36"/>
      <c r="DW212" s="36"/>
      <c r="DX212" s="36"/>
      <c r="DY212" s="36"/>
      <c r="DZ212" s="36"/>
      <c r="EA212" s="36"/>
      <c r="EB212" s="36"/>
      <c r="EC212" s="36"/>
      <c r="ED212" s="36"/>
      <c r="EE212" s="36"/>
      <c r="EF212" s="36"/>
      <c r="EG212" s="36"/>
      <c r="EH212" s="36"/>
      <c r="EI212" s="36"/>
      <c r="EJ212" s="36"/>
      <c r="EK212" s="36"/>
      <c r="EL212" s="36"/>
      <c r="EM212" s="36"/>
      <c r="EN212" s="36"/>
      <c r="EO212" s="36"/>
      <c r="EP212" s="36"/>
      <c r="EQ212" s="36"/>
      <c r="ER212" s="36"/>
      <c r="ES212" s="36"/>
      <c r="ET212" s="36"/>
      <c r="EU212" s="36"/>
      <c r="EV212" s="36"/>
      <c r="EW212" s="36"/>
      <c r="EX212" s="36"/>
      <c r="EY212" s="36"/>
      <c r="EZ212" s="36"/>
      <c r="FA212" s="36"/>
      <c r="FB212" s="36"/>
      <c r="FC212" s="36"/>
      <c r="FD212" s="36"/>
      <c r="FE212" s="36"/>
      <c r="FF212" s="36"/>
      <c r="FG212" s="36"/>
      <c r="FH212" s="36"/>
      <c r="FI212" s="36"/>
      <c r="FJ212" s="36"/>
      <c r="FK212" s="36"/>
      <c r="FL212" s="36"/>
      <c r="FM212" s="36"/>
      <c r="FN212" s="36"/>
      <c r="FO212" s="36"/>
      <c r="FP212" s="36"/>
      <c r="FQ212" s="36"/>
      <c r="FR212" s="36"/>
      <c r="FS212" s="36"/>
      <c r="FT212" s="36"/>
      <c r="FU212" s="36"/>
      <c r="FV212" s="36"/>
      <c r="FW212" s="36"/>
      <c r="FX212" s="36"/>
      <c r="FY212" s="36"/>
      <c r="FZ212" s="36"/>
      <c r="GA212" s="36"/>
      <c r="GB212" s="36"/>
      <c r="GC212" s="36"/>
      <c r="GD212" s="36"/>
      <c r="GE212" s="36"/>
      <c r="GF212" s="36"/>
      <c r="GG212" s="36"/>
      <c r="GH212" s="36"/>
      <c r="GI212" s="36"/>
      <c r="GJ212" s="36"/>
      <c r="GK212" s="36"/>
      <c r="GL212" s="36"/>
      <c r="GM212" s="36"/>
      <c r="GN212" s="36"/>
      <c r="GO212" s="36"/>
      <c r="GP212" s="36"/>
      <c r="GQ212" s="36"/>
      <c r="GR212" s="36"/>
      <c r="GS212" s="36"/>
      <c r="GT212" s="36"/>
      <c r="GU212" s="36"/>
      <c r="GV212" s="36"/>
      <c r="GW212" s="36"/>
      <c r="GX212" s="36"/>
      <c r="GY212" s="36"/>
      <c r="GZ212" s="36"/>
      <c r="HA212" s="36"/>
      <c r="HB212" s="36"/>
      <c r="HC212" s="36"/>
      <c r="HD212" s="36"/>
      <c r="HE212" s="36"/>
      <c r="HF212" s="36"/>
      <c r="HG212" s="36"/>
      <c r="HH212" s="36"/>
      <c r="HI212" s="36"/>
      <c r="HJ212" s="36"/>
      <c r="HK212" s="36"/>
      <c r="HL212" s="36"/>
      <c r="HM212" s="36"/>
      <c r="HN212" s="36"/>
      <c r="HO212" s="36"/>
      <c r="HP212" s="36"/>
      <c r="HQ212" s="36"/>
      <c r="HR212" s="36"/>
      <c r="HS212" s="36"/>
      <c r="HT212" s="36"/>
      <c r="HU212" s="36"/>
      <c r="HV212" s="36"/>
      <c r="HW212" s="36"/>
      <c r="HX212" s="36"/>
      <c r="HY212" s="36"/>
      <c r="HZ212" s="36"/>
      <c r="IA212" s="36"/>
      <c r="IB212" s="36"/>
      <c r="IC212" s="36"/>
      <c r="ID212" s="36"/>
      <c r="IE212" s="36"/>
      <c r="IF212" s="36"/>
      <c r="IG212" s="36"/>
      <c r="IH212" s="36"/>
      <c r="II212" s="36"/>
      <c r="IJ212" s="36"/>
      <c r="IK212" s="36"/>
      <c r="IL212" s="36"/>
      <c r="IM212" s="36"/>
      <c r="IN212" s="36"/>
      <c r="IO212" s="36"/>
      <c r="IP212" s="36"/>
      <c r="IQ212" s="36"/>
      <c r="IR212" s="36"/>
      <c r="IS212" s="36"/>
      <c r="IT212" s="36"/>
      <c r="IU212" s="36"/>
      <c r="IV212" s="36"/>
    </row>
    <row r="213" spans="1:256" s="37" customFormat="1" ht="16.05" customHeight="1">
      <c r="A213" s="39">
        <v>43370</v>
      </c>
      <c r="B213" s="38" t="s">
        <v>14</v>
      </c>
      <c r="C213" s="38" t="s">
        <v>15</v>
      </c>
      <c r="D213" s="38" t="s">
        <v>298</v>
      </c>
      <c r="E213" s="44">
        <v>7.5</v>
      </c>
      <c r="F213" s="33">
        <f t="shared" si="4"/>
        <v>2371.0699999999983</v>
      </c>
      <c r="G213" s="36" t="s">
        <v>127</v>
      </c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6"/>
      <c r="DD213" s="36"/>
      <c r="DE213" s="36"/>
      <c r="DF213" s="36"/>
      <c r="DG213" s="36"/>
      <c r="DH213" s="36"/>
      <c r="DI213" s="36"/>
      <c r="DJ213" s="36"/>
      <c r="DK213" s="36"/>
      <c r="DL213" s="36"/>
      <c r="DM213" s="36"/>
      <c r="DN213" s="36"/>
      <c r="DO213" s="36"/>
      <c r="DP213" s="36"/>
      <c r="DQ213" s="36"/>
      <c r="DR213" s="36"/>
      <c r="DS213" s="36"/>
      <c r="DT213" s="36"/>
      <c r="DU213" s="36"/>
      <c r="DV213" s="36"/>
      <c r="DW213" s="36"/>
      <c r="DX213" s="36"/>
      <c r="DY213" s="36"/>
      <c r="DZ213" s="36"/>
      <c r="EA213" s="36"/>
      <c r="EB213" s="36"/>
      <c r="EC213" s="36"/>
      <c r="ED213" s="36"/>
      <c r="EE213" s="36"/>
      <c r="EF213" s="36"/>
      <c r="EG213" s="36"/>
      <c r="EH213" s="36"/>
      <c r="EI213" s="36"/>
      <c r="EJ213" s="36"/>
      <c r="EK213" s="36"/>
      <c r="EL213" s="36"/>
      <c r="EM213" s="36"/>
      <c r="EN213" s="36"/>
      <c r="EO213" s="36"/>
      <c r="EP213" s="36"/>
      <c r="EQ213" s="36"/>
      <c r="ER213" s="36"/>
      <c r="ES213" s="36"/>
      <c r="ET213" s="36"/>
      <c r="EU213" s="36"/>
      <c r="EV213" s="36"/>
      <c r="EW213" s="36"/>
      <c r="EX213" s="36"/>
      <c r="EY213" s="36"/>
      <c r="EZ213" s="36"/>
      <c r="FA213" s="36"/>
      <c r="FB213" s="36"/>
      <c r="FC213" s="36"/>
      <c r="FD213" s="36"/>
      <c r="FE213" s="36"/>
      <c r="FF213" s="36"/>
      <c r="FG213" s="36"/>
      <c r="FH213" s="36"/>
      <c r="FI213" s="36"/>
      <c r="FJ213" s="36"/>
      <c r="FK213" s="36"/>
      <c r="FL213" s="36"/>
      <c r="FM213" s="36"/>
      <c r="FN213" s="36"/>
      <c r="FO213" s="36"/>
      <c r="FP213" s="36"/>
      <c r="FQ213" s="36"/>
      <c r="FR213" s="36"/>
      <c r="FS213" s="36"/>
      <c r="FT213" s="36"/>
      <c r="FU213" s="36"/>
      <c r="FV213" s="36"/>
      <c r="FW213" s="36"/>
      <c r="FX213" s="36"/>
      <c r="FY213" s="36"/>
      <c r="FZ213" s="36"/>
      <c r="GA213" s="36"/>
      <c r="GB213" s="36"/>
      <c r="GC213" s="36"/>
      <c r="GD213" s="36"/>
      <c r="GE213" s="36"/>
      <c r="GF213" s="36"/>
      <c r="GG213" s="36"/>
      <c r="GH213" s="36"/>
      <c r="GI213" s="36"/>
      <c r="GJ213" s="36"/>
      <c r="GK213" s="36"/>
      <c r="GL213" s="36"/>
      <c r="GM213" s="36"/>
      <c r="GN213" s="36"/>
      <c r="GO213" s="36"/>
      <c r="GP213" s="36"/>
      <c r="GQ213" s="36"/>
      <c r="GR213" s="36"/>
      <c r="GS213" s="36"/>
      <c r="GT213" s="36"/>
      <c r="GU213" s="36"/>
      <c r="GV213" s="36"/>
      <c r="GW213" s="36"/>
      <c r="GX213" s="36"/>
      <c r="GY213" s="36"/>
      <c r="GZ213" s="36"/>
      <c r="HA213" s="36"/>
      <c r="HB213" s="36"/>
      <c r="HC213" s="36"/>
      <c r="HD213" s="36"/>
      <c r="HE213" s="36"/>
      <c r="HF213" s="36"/>
      <c r="HG213" s="36"/>
      <c r="HH213" s="36"/>
      <c r="HI213" s="36"/>
      <c r="HJ213" s="36"/>
      <c r="HK213" s="36"/>
      <c r="HL213" s="36"/>
      <c r="HM213" s="36"/>
      <c r="HN213" s="36"/>
      <c r="HO213" s="36"/>
      <c r="HP213" s="36"/>
      <c r="HQ213" s="36"/>
      <c r="HR213" s="36"/>
      <c r="HS213" s="36"/>
      <c r="HT213" s="36"/>
      <c r="HU213" s="36"/>
      <c r="HV213" s="36"/>
      <c r="HW213" s="36"/>
      <c r="HX213" s="36"/>
      <c r="HY213" s="36"/>
      <c r="HZ213" s="36"/>
      <c r="IA213" s="36"/>
      <c r="IB213" s="36"/>
      <c r="IC213" s="36"/>
      <c r="ID213" s="36"/>
      <c r="IE213" s="36"/>
      <c r="IF213" s="36"/>
      <c r="IG213" s="36"/>
      <c r="IH213" s="36"/>
      <c r="II213" s="36"/>
      <c r="IJ213" s="36"/>
      <c r="IK213" s="36"/>
      <c r="IL213" s="36"/>
      <c r="IM213" s="36"/>
      <c r="IN213" s="36"/>
      <c r="IO213" s="36"/>
      <c r="IP213" s="36"/>
      <c r="IQ213" s="36"/>
      <c r="IR213" s="36"/>
      <c r="IS213" s="36"/>
      <c r="IT213" s="36"/>
      <c r="IU213" s="36"/>
      <c r="IV213" s="36"/>
    </row>
    <row r="214" spans="1:256" s="18" customFormat="1" ht="16.05" customHeight="1">
      <c r="A214" s="5">
        <v>43367</v>
      </c>
      <c r="B214" s="15" t="s">
        <v>14</v>
      </c>
      <c r="C214" s="15" t="s">
        <v>310</v>
      </c>
      <c r="D214" s="7" t="s">
        <v>311</v>
      </c>
      <c r="E214" s="26">
        <v>-499.4</v>
      </c>
      <c r="F214" s="33">
        <f t="shared" si="4"/>
        <v>1871.6699999999983</v>
      </c>
      <c r="G214" s="7" t="s">
        <v>312</v>
      </c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/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/>
      <c r="IE214" s="4"/>
      <c r="IF214" s="4"/>
      <c r="IG214" s="4"/>
      <c r="IH214" s="4"/>
      <c r="II214" s="4"/>
      <c r="IJ214" s="4"/>
      <c r="IK214" s="4"/>
      <c r="IL214" s="4"/>
      <c r="IM214" s="4"/>
      <c r="IN214" s="4"/>
      <c r="IO214" s="4"/>
      <c r="IP214" s="4"/>
      <c r="IQ214" s="4"/>
      <c r="IR214" s="4"/>
      <c r="IS214" s="4"/>
      <c r="IT214" s="4"/>
    </row>
    <row r="215" spans="1:256" s="18" customFormat="1" ht="16.05" customHeight="1">
      <c r="A215" s="14">
        <v>43360</v>
      </c>
      <c r="B215" s="15" t="s">
        <v>45</v>
      </c>
      <c r="C215" s="15" t="s">
        <v>46</v>
      </c>
      <c r="D215" s="15" t="s">
        <v>313</v>
      </c>
      <c r="E215" s="32">
        <v>-221.62</v>
      </c>
      <c r="F215" s="33">
        <f t="shared" si="4"/>
        <v>1650.0499999999984</v>
      </c>
      <c r="G215" s="8" t="s">
        <v>63</v>
      </c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1:256" s="18" customFormat="1" ht="16.05" customHeight="1">
      <c r="A216" s="43">
        <v>43363</v>
      </c>
      <c r="B216" s="38" t="s">
        <v>8</v>
      </c>
      <c r="C216" s="38" t="s">
        <v>9</v>
      </c>
      <c r="D216" s="38" t="s">
        <v>314</v>
      </c>
      <c r="E216" s="26">
        <v>-25</v>
      </c>
      <c r="F216" s="33">
        <f t="shared" si="4"/>
        <v>1625.0499999999984</v>
      </c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/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/>
      <c r="IE216" s="4"/>
      <c r="IF216" s="4"/>
      <c r="IG216" s="4"/>
      <c r="IH216" s="4"/>
      <c r="II216" s="4"/>
      <c r="IJ216" s="4"/>
      <c r="IK216" s="4"/>
      <c r="IL216" s="4"/>
      <c r="IM216" s="4"/>
      <c r="IN216" s="4"/>
      <c r="IO216" s="4"/>
      <c r="IP216" s="4"/>
      <c r="IQ216" s="4"/>
      <c r="IR216" s="4"/>
      <c r="IS216" s="4"/>
      <c r="IT216" s="4"/>
      <c r="IU216" s="4"/>
      <c r="IV216" s="4"/>
    </row>
    <row r="217" spans="1:256" s="37" customFormat="1" ht="16.05" customHeight="1">
      <c r="A217" s="39">
        <v>43360</v>
      </c>
      <c r="B217" s="38" t="s">
        <v>41</v>
      </c>
      <c r="C217" s="38" t="s">
        <v>42</v>
      </c>
      <c r="D217" s="38" t="s">
        <v>315</v>
      </c>
      <c r="E217" s="44">
        <v>-40</v>
      </c>
      <c r="F217" s="33">
        <f t="shared" si="4"/>
        <v>1585.0499999999984</v>
      </c>
      <c r="G217" s="8" t="s">
        <v>42</v>
      </c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6"/>
      <c r="CE217" s="36"/>
      <c r="CF217" s="36"/>
      <c r="CG217" s="36"/>
      <c r="CH217" s="36"/>
      <c r="CI217" s="36"/>
      <c r="CJ217" s="36"/>
      <c r="CK217" s="36"/>
      <c r="CL217" s="36"/>
      <c r="CM217" s="36"/>
      <c r="CN217" s="36"/>
      <c r="CO217" s="36"/>
      <c r="CP217" s="36"/>
      <c r="CQ217" s="36"/>
      <c r="CR217" s="36"/>
      <c r="CS217" s="36"/>
      <c r="CT217" s="36"/>
      <c r="CU217" s="36"/>
      <c r="CV217" s="36"/>
      <c r="CW217" s="36"/>
      <c r="CX217" s="36"/>
      <c r="CY217" s="36"/>
      <c r="CZ217" s="36"/>
      <c r="DA217" s="36"/>
      <c r="DB217" s="36"/>
      <c r="DC217" s="36"/>
      <c r="DD217" s="36"/>
      <c r="DE217" s="36"/>
      <c r="DF217" s="36"/>
      <c r="DG217" s="36"/>
      <c r="DH217" s="36"/>
      <c r="DI217" s="36"/>
      <c r="DJ217" s="36"/>
      <c r="DK217" s="36"/>
      <c r="DL217" s="36"/>
      <c r="DM217" s="36"/>
      <c r="DN217" s="36"/>
      <c r="DO217" s="36"/>
      <c r="DP217" s="36"/>
      <c r="DQ217" s="36"/>
      <c r="DR217" s="36"/>
      <c r="DS217" s="36"/>
      <c r="DT217" s="36"/>
      <c r="DU217" s="36"/>
      <c r="DV217" s="36"/>
      <c r="DW217" s="36"/>
      <c r="DX217" s="36"/>
      <c r="DY217" s="36"/>
      <c r="DZ217" s="36"/>
      <c r="EA217" s="36"/>
      <c r="EB217" s="36"/>
      <c r="EC217" s="36"/>
      <c r="ED217" s="36"/>
      <c r="EE217" s="36"/>
      <c r="EF217" s="36"/>
      <c r="EG217" s="36"/>
      <c r="EH217" s="36"/>
      <c r="EI217" s="36"/>
      <c r="EJ217" s="36"/>
      <c r="EK217" s="36"/>
      <c r="EL217" s="36"/>
      <c r="EM217" s="36"/>
      <c r="EN217" s="36"/>
      <c r="EO217" s="36"/>
      <c r="EP217" s="36"/>
      <c r="EQ217" s="36"/>
      <c r="ER217" s="36"/>
      <c r="ES217" s="36"/>
      <c r="ET217" s="36"/>
      <c r="EU217" s="36"/>
      <c r="EV217" s="36"/>
      <c r="EW217" s="36"/>
      <c r="EX217" s="36"/>
      <c r="EY217" s="36"/>
      <c r="EZ217" s="36"/>
      <c r="FA217" s="36"/>
      <c r="FB217" s="36"/>
      <c r="FC217" s="36"/>
      <c r="FD217" s="36"/>
      <c r="FE217" s="36"/>
      <c r="FF217" s="36"/>
      <c r="FG217" s="36"/>
      <c r="FH217" s="36"/>
      <c r="FI217" s="36"/>
      <c r="FJ217" s="36"/>
      <c r="FK217" s="36"/>
      <c r="FL217" s="36"/>
      <c r="FM217" s="36"/>
      <c r="FN217" s="36"/>
      <c r="FO217" s="36"/>
      <c r="FP217" s="36"/>
      <c r="FQ217" s="36"/>
      <c r="FR217" s="36"/>
      <c r="FS217" s="36"/>
      <c r="FT217" s="36"/>
      <c r="FU217" s="36"/>
      <c r="FV217" s="36"/>
      <c r="FW217" s="36"/>
      <c r="FX217" s="36"/>
      <c r="FY217" s="36"/>
      <c r="FZ217" s="36"/>
      <c r="GA217" s="36"/>
      <c r="GB217" s="36"/>
      <c r="GC217" s="36"/>
      <c r="GD217" s="36"/>
      <c r="GE217" s="36"/>
      <c r="GF217" s="36"/>
      <c r="GG217" s="36"/>
      <c r="GH217" s="36"/>
      <c r="GI217" s="36"/>
      <c r="GJ217" s="36"/>
      <c r="GK217" s="36"/>
      <c r="GL217" s="36"/>
      <c r="GM217" s="36"/>
      <c r="GN217" s="36"/>
      <c r="GO217" s="36"/>
      <c r="GP217" s="36"/>
      <c r="GQ217" s="36"/>
      <c r="GR217" s="36"/>
      <c r="GS217" s="36"/>
      <c r="GT217" s="36"/>
      <c r="GU217" s="36"/>
      <c r="GV217" s="36"/>
      <c r="GW217" s="36"/>
      <c r="GX217" s="36"/>
      <c r="GY217" s="36"/>
      <c r="GZ217" s="36"/>
      <c r="HA217" s="36"/>
      <c r="HB217" s="36"/>
      <c r="HC217" s="36"/>
      <c r="HD217" s="36"/>
      <c r="HE217" s="36"/>
      <c r="HF217" s="36"/>
      <c r="HG217" s="36"/>
      <c r="HH217" s="36"/>
      <c r="HI217" s="36"/>
      <c r="HJ217" s="36"/>
      <c r="HK217" s="36"/>
      <c r="HL217" s="36"/>
      <c r="HM217" s="36"/>
      <c r="HN217" s="36"/>
      <c r="HO217" s="36"/>
      <c r="HP217" s="36"/>
      <c r="HQ217" s="36"/>
      <c r="HR217" s="36"/>
      <c r="HS217" s="36"/>
      <c r="HT217" s="36"/>
      <c r="HU217" s="36"/>
      <c r="HV217" s="36"/>
      <c r="HW217" s="36"/>
      <c r="HX217" s="36"/>
      <c r="HY217" s="36"/>
      <c r="HZ217" s="36"/>
      <c r="IA217" s="36"/>
      <c r="IB217" s="36"/>
      <c r="IC217" s="36"/>
      <c r="ID217" s="36"/>
      <c r="IE217" s="36"/>
      <c r="IF217" s="36"/>
      <c r="IG217" s="36"/>
      <c r="IH217" s="36"/>
      <c r="II217" s="36"/>
      <c r="IJ217" s="36"/>
      <c r="IK217" s="36"/>
      <c r="IL217" s="36"/>
      <c r="IM217" s="36"/>
      <c r="IN217" s="36"/>
      <c r="IO217" s="36"/>
      <c r="IP217" s="36"/>
      <c r="IQ217" s="36"/>
      <c r="IR217" s="36"/>
      <c r="IS217" s="36"/>
      <c r="IT217" s="36"/>
      <c r="IU217" s="36"/>
      <c r="IV217" s="36"/>
    </row>
    <row r="218" spans="1:256" s="37" customFormat="1" ht="16.05" customHeight="1">
      <c r="A218" s="39">
        <v>43368</v>
      </c>
      <c r="B218" s="38" t="s">
        <v>41</v>
      </c>
      <c r="C218" s="38" t="s">
        <v>42</v>
      </c>
      <c r="D218" s="38" t="s">
        <v>316</v>
      </c>
      <c r="E218" s="44">
        <v>-100</v>
      </c>
      <c r="F218" s="33">
        <f t="shared" si="4"/>
        <v>1485.0499999999984</v>
      </c>
      <c r="G218" s="8" t="s">
        <v>42</v>
      </c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  <c r="CL218" s="36"/>
      <c r="CM218" s="36"/>
      <c r="CN218" s="36"/>
      <c r="CO218" s="36"/>
      <c r="CP218" s="36"/>
      <c r="CQ218" s="36"/>
      <c r="CR218" s="36"/>
      <c r="CS218" s="36"/>
      <c r="CT218" s="36"/>
      <c r="CU218" s="36"/>
      <c r="CV218" s="36"/>
      <c r="CW218" s="36"/>
      <c r="CX218" s="36"/>
      <c r="CY218" s="36"/>
      <c r="CZ218" s="36"/>
      <c r="DA218" s="36"/>
      <c r="DB218" s="36"/>
      <c r="DC218" s="36"/>
      <c r="DD218" s="36"/>
      <c r="DE218" s="36"/>
      <c r="DF218" s="36"/>
      <c r="DG218" s="36"/>
      <c r="DH218" s="36"/>
      <c r="DI218" s="36"/>
      <c r="DJ218" s="36"/>
      <c r="DK218" s="36"/>
      <c r="DL218" s="36"/>
      <c r="DM218" s="36"/>
      <c r="DN218" s="36"/>
      <c r="DO218" s="36"/>
      <c r="DP218" s="36"/>
      <c r="DQ218" s="36"/>
      <c r="DR218" s="36"/>
      <c r="DS218" s="36"/>
      <c r="DT218" s="36"/>
      <c r="DU218" s="36"/>
      <c r="DV218" s="36"/>
      <c r="DW218" s="36"/>
      <c r="DX218" s="36"/>
      <c r="DY218" s="36"/>
      <c r="DZ218" s="36"/>
      <c r="EA218" s="36"/>
      <c r="EB218" s="36"/>
      <c r="EC218" s="36"/>
      <c r="ED218" s="36"/>
      <c r="EE218" s="36"/>
      <c r="EF218" s="36"/>
      <c r="EG218" s="36"/>
      <c r="EH218" s="36"/>
      <c r="EI218" s="36"/>
      <c r="EJ218" s="36"/>
      <c r="EK218" s="36"/>
      <c r="EL218" s="36"/>
      <c r="EM218" s="36"/>
      <c r="EN218" s="36"/>
      <c r="EO218" s="36"/>
      <c r="EP218" s="36"/>
      <c r="EQ218" s="36"/>
      <c r="ER218" s="36"/>
      <c r="ES218" s="36"/>
      <c r="ET218" s="36"/>
      <c r="EU218" s="36"/>
      <c r="EV218" s="36"/>
      <c r="EW218" s="36"/>
      <c r="EX218" s="36"/>
      <c r="EY218" s="36"/>
      <c r="EZ218" s="36"/>
      <c r="FA218" s="36"/>
      <c r="FB218" s="36"/>
      <c r="FC218" s="36"/>
      <c r="FD218" s="36"/>
      <c r="FE218" s="36"/>
      <c r="FF218" s="36"/>
      <c r="FG218" s="36"/>
      <c r="FH218" s="36"/>
      <c r="FI218" s="36"/>
      <c r="FJ218" s="36"/>
      <c r="FK218" s="36"/>
      <c r="FL218" s="36"/>
      <c r="FM218" s="36"/>
      <c r="FN218" s="36"/>
      <c r="FO218" s="36"/>
      <c r="FP218" s="36"/>
      <c r="FQ218" s="36"/>
      <c r="FR218" s="36"/>
      <c r="FS218" s="36"/>
      <c r="FT218" s="36"/>
      <c r="FU218" s="36"/>
      <c r="FV218" s="36"/>
      <c r="FW218" s="36"/>
      <c r="FX218" s="36"/>
      <c r="FY218" s="36"/>
      <c r="FZ218" s="36"/>
      <c r="GA218" s="36"/>
      <c r="GB218" s="36"/>
      <c r="GC218" s="36"/>
      <c r="GD218" s="36"/>
      <c r="GE218" s="36"/>
      <c r="GF218" s="36"/>
      <c r="GG218" s="36"/>
      <c r="GH218" s="36"/>
      <c r="GI218" s="36"/>
      <c r="GJ218" s="36"/>
      <c r="GK218" s="36"/>
      <c r="GL218" s="36"/>
      <c r="GM218" s="36"/>
      <c r="GN218" s="36"/>
      <c r="GO218" s="36"/>
      <c r="GP218" s="36"/>
      <c r="GQ218" s="36"/>
      <c r="GR218" s="36"/>
      <c r="GS218" s="36"/>
      <c r="GT218" s="36"/>
      <c r="GU218" s="36"/>
      <c r="GV218" s="36"/>
      <c r="GW218" s="36"/>
      <c r="GX218" s="36"/>
      <c r="GY218" s="36"/>
      <c r="GZ218" s="36"/>
      <c r="HA218" s="36"/>
      <c r="HB218" s="36"/>
      <c r="HC218" s="36"/>
      <c r="HD218" s="36"/>
      <c r="HE218" s="36"/>
      <c r="HF218" s="36"/>
      <c r="HG218" s="36"/>
      <c r="HH218" s="36"/>
      <c r="HI218" s="36"/>
      <c r="HJ218" s="36"/>
      <c r="HK218" s="36"/>
      <c r="HL218" s="36"/>
      <c r="HM218" s="36"/>
      <c r="HN218" s="36"/>
      <c r="HO218" s="36"/>
      <c r="HP218" s="36"/>
      <c r="HQ218" s="36"/>
      <c r="HR218" s="36"/>
      <c r="HS218" s="36"/>
      <c r="HT218" s="36"/>
      <c r="HU218" s="36"/>
      <c r="HV218" s="36"/>
      <c r="HW218" s="36"/>
      <c r="HX218" s="36"/>
      <c r="HY218" s="36"/>
      <c r="HZ218" s="36"/>
      <c r="IA218" s="36"/>
      <c r="IB218" s="36"/>
      <c r="IC218" s="36"/>
      <c r="ID218" s="36"/>
      <c r="IE218" s="36"/>
      <c r="IF218" s="36"/>
      <c r="IG218" s="36"/>
      <c r="IH218" s="36"/>
      <c r="II218" s="36"/>
      <c r="IJ218" s="36"/>
      <c r="IK218" s="36"/>
      <c r="IL218" s="36"/>
      <c r="IM218" s="36"/>
      <c r="IN218" s="36"/>
      <c r="IO218" s="36"/>
      <c r="IP218" s="36"/>
      <c r="IQ218" s="36"/>
      <c r="IR218" s="36"/>
      <c r="IS218" s="36"/>
      <c r="IT218" s="36"/>
      <c r="IU218" s="36"/>
      <c r="IV218" s="36"/>
    </row>
    <row r="219" spans="1:256" s="37" customFormat="1" ht="16.05" customHeight="1">
      <c r="A219" s="39">
        <v>43371</v>
      </c>
      <c r="B219" s="38" t="s">
        <v>17</v>
      </c>
      <c r="C219" s="38" t="s">
        <v>18</v>
      </c>
      <c r="D219" s="38" t="s">
        <v>292</v>
      </c>
      <c r="E219" s="44">
        <v>-13.8</v>
      </c>
      <c r="F219" s="33">
        <f t="shared" si="4"/>
        <v>1471.2499999999984</v>
      </c>
      <c r="G219" s="8" t="s">
        <v>135</v>
      </c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6"/>
      <c r="CE219" s="36"/>
      <c r="CF219" s="36"/>
      <c r="CG219" s="36"/>
      <c r="CH219" s="36"/>
      <c r="CI219" s="36"/>
      <c r="CJ219" s="36"/>
      <c r="CK219" s="36"/>
      <c r="CL219" s="36"/>
      <c r="CM219" s="36"/>
      <c r="CN219" s="36"/>
      <c r="CO219" s="36"/>
      <c r="CP219" s="36"/>
      <c r="CQ219" s="36"/>
      <c r="CR219" s="36"/>
      <c r="CS219" s="36"/>
      <c r="CT219" s="36"/>
      <c r="CU219" s="36"/>
      <c r="CV219" s="36"/>
      <c r="CW219" s="36"/>
      <c r="CX219" s="36"/>
      <c r="CY219" s="36"/>
      <c r="CZ219" s="36"/>
      <c r="DA219" s="36"/>
      <c r="DB219" s="36"/>
      <c r="DC219" s="36"/>
      <c r="DD219" s="36"/>
      <c r="DE219" s="36"/>
      <c r="DF219" s="36"/>
      <c r="DG219" s="36"/>
      <c r="DH219" s="36"/>
      <c r="DI219" s="36"/>
      <c r="DJ219" s="36"/>
      <c r="DK219" s="36"/>
      <c r="DL219" s="36"/>
      <c r="DM219" s="36"/>
      <c r="DN219" s="36"/>
      <c r="DO219" s="36"/>
      <c r="DP219" s="36"/>
      <c r="DQ219" s="36"/>
      <c r="DR219" s="36"/>
      <c r="DS219" s="36"/>
      <c r="DT219" s="36"/>
      <c r="DU219" s="36"/>
      <c r="DV219" s="36"/>
      <c r="DW219" s="36"/>
      <c r="DX219" s="36"/>
      <c r="DY219" s="36"/>
      <c r="DZ219" s="36"/>
      <c r="EA219" s="36"/>
      <c r="EB219" s="36"/>
      <c r="EC219" s="36"/>
      <c r="ED219" s="36"/>
      <c r="EE219" s="36"/>
      <c r="EF219" s="36"/>
      <c r="EG219" s="36"/>
      <c r="EH219" s="36"/>
      <c r="EI219" s="36"/>
      <c r="EJ219" s="36"/>
      <c r="EK219" s="36"/>
      <c r="EL219" s="36"/>
      <c r="EM219" s="36"/>
      <c r="EN219" s="36"/>
      <c r="EO219" s="36"/>
      <c r="EP219" s="36"/>
      <c r="EQ219" s="36"/>
      <c r="ER219" s="36"/>
      <c r="ES219" s="36"/>
      <c r="ET219" s="36"/>
      <c r="EU219" s="36"/>
      <c r="EV219" s="36"/>
      <c r="EW219" s="36"/>
      <c r="EX219" s="36"/>
      <c r="EY219" s="36"/>
      <c r="EZ219" s="36"/>
      <c r="FA219" s="36"/>
      <c r="FB219" s="36"/>
      <c r="FC219" s="36"/>
      <c r="FD219" s="36"/>
      <c r="FE219" s="36"/>
      <c r="FF219" s="36"/>
      <c r="FG219" s="36"/>
      <c r="FH219" s="36"/>
      <c r="FI219" s="36"/>
      <c r="FJ219" s="36"/>
      <c r="FK219" s="36"/>
      <c r="FL219" s="36"/>
      <c r="FM219" s="36"/>
      <c r="FN219" s="36"/>
      <c r="FO219" s="36"/>
      <c r="FP219" s="36"/>
      <c r="FQ219" s="36"/>
      <c r="FR219" s="36"/>
      <c r="FS219" s="36"/>
      <c r="FT219" s="36"/>
      <c r="FU219" s="36"/>
      <c r="FV219" s="36"/>
      <c r="FW219" s="36"/>
      <c r="FX219" s="36"/>
      <c r="FY219" s="36"/>
      <c r="FZ219" s="36"/>
      <c r="GA219" s="36"/>
      <c r="GB219" s="36"/>
      <c r="GC219" s="36"/>
      <c r="GD219" s="36"/>
      <c r="GE219" s="36"/>
      <c r="GF219" s="36"/>
      <c r="GG219" s="36"/>
      <c r="GH219" s="36"/>
      <c r="GI219" s="36"/>
      <c r="GJ219" s="36"/>
      <c r="GK219" s="36"/>
      <c r="GL219" s="36"/>
      <c r="GM219" s="36"/>
      <c r="GN219" s="36"/>
      <c r="GO219" s="36"/>
      <c r="GP219" s="36"/>
      <c r="GQ219" s="36"/>
      <c r="GR219" s="36"/>
      <c r="GS219" s="36"/>
      <c r="GT219" s="36"/>
      <c r="GU219" s="36"/>
      <c r="GV219" s="36"/>
      <c r="GW219" s="36"/>
      <c r="GX219" s="36"/>
      <c r="GY219" s="36"/>
      <c r="GZ219" s="36"/>
      <c r="HA219" s="36"/>
      <c r="HB219" s="36"/>
      <c r="HC219" s="36"/>
      <c r="HD219" s="36"/>
      <c r="HE219" s="36"/>
      <c r="HF219" s="36"/>
      <c r="HG219" s="36"/>
      <c r="HH219" s="36"/>
      <c r="HI219" s="36"/>
      <c r="HJ219" s="36"/>
      <c r="HK219" s="36"/>
      <c r="HL219" s="36"/>
      <c r="HM219" s="36"/>
      <c r="HN219" s="36"/>
      <c r="HO219" s="36"/>
      <c r="HP219" s="36"/>
      <c r="HQ219" s="36"/>
      <c r="HR219" s="36"/>
      <c r="HS219" s="36"/>
      <c r="HT219" s="36"/>
      <c r="HU219" s="36"/>
      <c r="HV219" s="36"/>
      <c r="HW219" s="36"/>
      <c r="HX219" s="36"/>
      <c r="HY219" s="36"/>
      <c r="HZ219" s="36"/>
      <c r="IA219" s="36"/>
      <c r="IB219" s="36"/>
      <c r="IC219" s="36"/>
      <c r="ID219" s="36"/>
      <c r="IE219" s="36"/>
      <c r="IF219" s="36"/>
      <c r="IG219" s="36"/>
      <c r="IH219" s="36"/>
      <c r="II219" s="36"/>
      <c r="IJ219" s="36"/>
      <c r="IK219" s="36"/>
      <c r="IL219" s="36"/>
      <c r="IM219" s="36"/>
      <c r="IN219" s="36"/>
      <c r="IO219" s="36"/>
      <c r="IP219" s="36"/>
      <c r="IQ219" s="36"/>
      <c r="IR219" s="36"/>
      <c r="IS219" s="36"/>
      <c r="IT219" s="36"/>
      <c r="IU219" s="36"/>
      <c r="IV219" s="36"/>
    </row>
    <row r="220" spans="1:256" s="37" customFormat="1" ht="16.05" customHeight="1">
      <c r="A220" s="39">
        <v>43371</v>
      </c>
      <c r="B220" s="38" t="s">
        <v>17</v>
      </c>
      <c r="C220" s="38" t="s">
        <v>18</v>
      </c>
      <c r="D220" s="38" t="s">
        <v>291</v>
      </c>
      <c r="E220" s="44">
        <v>-15.1</v>
      </c>
      <c r="F220" s="33">
        <f t="shared" si="4"/>
        <v>1456.1499999999985</v>
      </c>
      <c r="G220" s="8" t="s">
        <v>134</v>
      </c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6"/>
      <c r="CE220" s="36"/>
      <c r="CF220" s="36"/>
      <c r="CG220" s="36"/>
      <c r="CH220" s="36"/>
      <c r="CI220" s="36"/>
      <c r="CJ220" s="36"/>
      <c r="CK220" s="36"/>
      <c r="CL220" s="36"/>
      <c r="CM220" s="36"/>
      <c r="CN220" s="36"/>
      <c r="CO220" s="36"/>
      <c r="CP220" s="36"/>
      <c r="CQ220" s="36"/>
      <c r="CR220" s="36"/>
      <c r="CS220" s="36"/>
      <c r="CT220" s="36"/>
      <c r="CU220" s="36"/>
      <c r="CV220" s="36"/>
      <c r="CW220" s="36"/>
      <c r="CX220" s="36"/>
      <c r="CY220" s="36"/>
      <c r="CZ220" s="36"/>
      <c r="DA220" s="36"/>
      <c r="DB220" s="36"/>
      <c r="DC220" s="36"/>
      <c r="DD220" s="36"/>
      <c r="DE220" s="36"/>
      <c r="DF220" s="36"/>
      <c r="DG220" s="36"/>
      <c r="DH220" s="36"/>
      <c r="DI220" s="36"/>
      <c r="DJ220" s="36"/>
      <c r="DK220" s="36"/>
      <c r="DL220" s="36"/>
      <c r="DM220" s="36"/>
      <c r="DN220" s="36"/>
      <c r="DO220" s="36"/>
      <c r="DP220" s="36"/>
      <c r="DQ220" s="36"/>
      <c r="DR220" s="36"/>
      <c r="DS220" s="36"/>
      <c r="DT220" s="36"/>
      <c r="DU220" s="36"/>
      <c r="DV220" s="36"/>
      <c r="DW220" s="36"/>
      <c r="DX220" s="36"/>
      <c r="DY220" s="36"/>
      <c r="DZ220" s="36"/>
      <c r="EA220" s="36"/>
      <c r="EB220" s="36"/>
      <c r="EC220" s="36"/>
      <c r="ED220" s="36"/>
      <c r="EE220" s="36"/>
      <c r="EF220" s="36"/>
      <c r="EG220" s="36"/>
      <c r="EH220" s="36"/>
      <c r="EI220" s="36"/>
      <c r="EJ220" s="36"/>
      <c r="EK220" s="36"/>
      <c r="EL220" s="36"/>
      <c r="EM220" s="36"/>
      <c r="EN220" s="36"/>
      <c r="EO220" s="36"/>
      <c r="EP220" s="36"/>
      <c r="EQ220" s="36"/>
      <c r="ER220" s="36"/>
      <c r="ES220" s="36"/>
      <c r="ET220" s="36"/>
      <c r="EU220" s="36"/>
      <c r="EV220" s="36"/>
      <c r="EW220" s="36"/>
      <c r="EX220" s="36"/>
      <c r="EY220" s="36"/>
      <c r="EZ220" s="36"/>
      <c r="FA220" s="36"/>
      <c r="FB220" s="36"/>
      <c r="FC220" s="36"/>
      <c r="FD220" s="36"/>
      <c r="FE220" s="36"/>
      <c r="FF220" s="36"/>
      <c r="FG220" s="36"/>
      <c r="FH220" s="36"/>
      <c r="FI220" s="36"/>
      <c r="FJ220" s="36"/>
      <c r="FK220" s="36"/>
      <c r="FL220" s="36"/>
      <c r="FM220" s="36"/>
      <c r="FN220" s="36"/>
      <c r="FO220" s="36"/>
      <c r="FP220" s="36"/>
      <c r="FQ220" s="36"/>
      <c r="FR220" s="36"/>
      <c r="FS220" s="36"/>
      <c r="FT220" s="36"/>
      <c r="FU220" s="36"/>
      <c r="FV220" s="36"/>
      <c r="FW220" s="36"/>
      <c r="FX220" s="36"/>
      <c r="FY220" s="36"/>
      <c r="FZ220" s="36"/>
      <c r="GA220" s="36"/>
      <c r="GB220" s="36"/>
      <c r="GC220" s="36"/>
      <c r="GD220" s="36"/>
      <c r="GE220" s="36"/>
      <c r="GF220" s="36"/>
      <c r="GG220" s="36"/>
      <c r="GH220" s="36"/>
      <c r="GI220" s="36"/>
      <c r="GJ220" s="36"/>
      <c r="GK220" s="36"/>
      <c r="GL220" s="36"/>
      <c r="GM220" s="36"/>
      <c r="GN220" s="36"/>
      <c r="GO220" s="36"/>
      <c r="GP220" s="36"/>
      <c r="GQ220" s="36"/>
      <c r="GR220" s="36"/>
      <c r="GS220" s="36"/>
      <c r="GT220" s="36"/>
      <c r="GU220" s="36"/>
      <c r="GV220" s="36"/>
      <c r="GW220" s="36"/>
      <c r="GX220" s="36"/>
      <c r="GY220" s="36"/>
      <c r="GZ220" s="36"/>
      <c r="HA220" s="36"/>
      <c r="HB220" s="36"/>
      <c r="HC220" s="36"/>
      <c r="HD220" s="36"/>
      <c r="HE220" s="36"/>
      <c r="HF220" s="36"/>
      <c r="HG220" s="36"/>
      <c r="HH220" s="36"/>
      <c r="HI220" s="36"/>
      <c r="HJ220" s="36"/>
      <c r="HK220" s="36"/>
      <c r="HL220" s="36"/>
      <c r="HM220" s="36"/>
      <c r="HN220" s="36"/>
      <c r="HO220" s="36"/>
      <c r="HP220" s="36"/>
      <c r="HQ220" s="36"/>
      <c r="HR220" s="36"/>
      <c r="HS220" s="36"/>
      <c r="HT220" s="36"/>
      <c r="HU220" s="36"/>
      <c r="HV220" s="36"/>
      <c r="HW220" s="36"/>
      <c r="HX220" s="36"/>
      <c r="HY220" s="36"/>
      <c r="HZ220" s="36"/>
      <c r="IA220" s="36"/>
      <c r="IB220" s="36"/>
      <c r="IC220" s="36"/>
      <c r="ID220" s="36"/>
      <c r="IE220" s="36"/>
      <c r="IF220" s="36"/>
      <c r="IG220" s="36"/>
      <c r="IH220" s="36"/>
      <c r="II220" s="36"/>
      <c r="IJ220" s="36"/>
      <c r="IK220" s="36"/>
      <c r="IL220" s="36"/>
      <c r="IM220" s="36"/>
      <c r="IN220" s="36"/>
      <c r="IO220" s="36"/>
      <c r="IP220" s="36"/>
      <c r="IQ220" s="36"/>
      <c r="IR220" s="36"/>
      <c r="IS220" s="36"/>
      <c r="IT220" s="36"/>
      <c r="IU220" s="36"/>
      <c r="IV220" s="36"/>
    </row>
    <row r="221" spans="1:256" s="37" customFormat="1" ht="16.05" customHeight="1">
      <c r="A221" s="39">
        <v>43371</v>
      </c>
      <c r="B221" s="38" t="s">
        <v>17</v>
      </c>
      <c r="C221" s="38" t="s">
        <v>18</v>
      </c>
      <c r="D221" s="38" t="s">
        <v>286</v>
      </c>
      <c r="E221" s="44">
        <v>-26</v>
      </c>
      <c r="F221" s="33">
        <f t="shared" si="4"/>
        <v>1430.1499999999985</v>
      </c>
      <c r="G221" s="7" t="s">
        <v>132</v>
      </c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6"/>
      <c r="CE221" s="36"/>
      <c r="CF221" s="36"/>
      <c r="CG221" s="36"/>
      <c r="CH221" s="36"/>
      <c r="CI221" s="36"/>
      <c r="CJ221" s="36"/>
      <c r="CK221" s="36"/>
      <c r="CL221" s="36"/>
      <c r="CM221" s="36"/>
      <c r="CN221" s="36"/>
      <c r="CO221" s="36"/>
      <c r="CP221" s="36"/>
      <c r="CQ221" s="36"/>
      <c r="CR221" s="36"/>
      <c r="CS221" s="36"/>
      <c r="CT221" s="36"/>
      <c r="CU221" s="36"/>
      <c r="CV221" s="36"/>
      <c r="CW221" s="36"/>
      <c r="CX221" s="36"/>
      <c r="CY221" s="36"/>
      <c r="CZ221" s="36"/>
      <c r="DA221" s="36"/>
      <c r="DB221" s="36"/>
      <c r="DC221" s="36"/>
      <c r="DD221" s="36"/>
      <c r="DE221" s="36"/>
      <c r="DF221" s="36"/>
      <c r="DG221" s="36"/>
      <c r="DH221" s="36"/>
      <c r="DI221" s="36"/>
      <c r="DJ221" s="36"/>
      <c r="DK221" s="36"/>
      <c r="DL221" s="36"/>
      <c r="DM221" s="36"/>
      <c r="DN221" s="36"/>
      <c r="DO221" s="36"/>
      <c r="DP221" s="36"/>
      <c r="DQ221" s="36"/>
      <c r="DR221" s="36"/>
      <c r="DS221" s="36"/>
      <c r="DT221" s="36"/>
      <c r="DU221" s="36"/>
      <c r="DV221" s="36"/>
      <c r="DW221" s="36"/>
      <c r="DX221" s="36"/>
      <c r="DY221" s="36"/>
      <c r="DZ221" s="36"/>
      <c r="EA221" s="36"/>
      <c r="EB221" s="36"/>
      <c r="EC221" s="36"/>
      <c r="ED221" s="36"/>
      <c r="EE221" s="36"/>
      <c r="EF221" s="36"/>
      <c r="EG221" s="36"/>
      <c r="EH221" s="36"/>
      <c r="EI221" s="36"/>
      <c r="EJ221" s="36"/>
      <c r="EK221" s="36"/>
      <c r="EL221" s="36"/>
      <c r="EM221" s="36"/>
      <c r="EN221" s="36"/>
      <c r="EO221" s="36"/>
      <c r="EP221" s="36"/>
      <c r="EQ221" s="36"/>
      <c r="ER221" s="36"/>
      <c r="ES221" s="36"/>
      <c r="ET221" s="36"/>
      <c r="EU221" s="36"/>
      <c r="EV221" s="36"/>
      <c r="EW221" s="36"/>
      <c r="EX221" s="36"/>
      <c r="EY221" s="36"/>
      <c r="EZ221" s="36"/>
      <c r="FA221" s="36"/>
      <c r="FB221" s="36"/>
      <c r="FC221" s="36"/>
      <c r="FD221" s="36"/>
      <c r="FE221" s="36"/>
      <c r="FF221" s="36"/>
      <c r="FG221" s="36"/>
      <c r="FH221" s="36"/>
      <c r="FI221" s="36"/>
      <c r="FJ221" s="36"/>
      <c r="FK221" s="36"/>
      <c r="FL221" s="36"/>
      <c r="FM221" s="36"/>
      <c r="FN221" s="36"/>
      <c r="FO221" s="36"/>
      <c r="FP221" s="36"/>
      <c r="FQ221" s="36"/>
      <c r="FR221" s="36"/>
      <c r="FS221" s="36"/>
      <c r="FT221" s="36"/>
      <c r="FU221" s="36"/>
      <c r="FV221" s="36"/>
      <c r="FW221" s="36"/>
      <c r="FX221" s="36"/>
      <c r="FY221" s="36"/>
      <c r="FZ221" s="36"/>
      <c r="GA221" s="36"/>
      <c r="GB221" s="36"/>
      <c r="GC221" s="36"/>
      <c r="GD221" s="36"/>
      <c r="GE221" s="36"/>
      <c r="GF221" s="36"/>
      <c r="GG221" s="36"/>
      <c r="GH221" s="36"/>
      <c r="GI221" s="36"/>
      <c r="GJ221" s="36"/>
      <c r="GK221" s="36"/>
      <c r="GL221" s="36"/>
      <c r="GM221" s="36"/>
      <c r="GN221" s="36"/>
      <c r="GO221" s="36"/>
      <c r="GP221" s="36"/>
      <c r="GQ221" s="36"/>
      <c r="GR221" s="36"/>
      <c r="GS221" s="36"/>
      <c r="GT221" s="36"/>
      <c r="GU221" s="36"/>
      <c r="GV221" s="36"/>
      <c r="GW221" s="36"/>
      <c r="GX221" s="36"/>
      <c r="GY221" s="36"/>
      <c r="GZ221" s="36"/>
      <c r="HA221" s="36"/>
      <c r="HB221" s="36"/>
      <c r="HC221" s="36"/>
      <c r="HD221" s="36"/>
      <c r="HE221" s="36"/>
      <c r="HF221" s="36"/>
      <c r="HG221" s="36"/>
      <c r="HH221" s="36"/>
      <c r="HI221" s="36"/>
      <c r="HJ221" s="36"/>
      <c r="HK221" s="36"/>
      <c r="HL221" s="36"/>
      <c r="HM221" s="36"/>
      <c r="HN221" s="36"/>
      <c r="HO221" s="36"/>
      <c r="HP221" s="36"/>
      <c r="HQ221" s="36"/>
      <c r="HR221" s="36"/>
      <c r="HS221" s="36"/>
      <c r="HT221" s="36"/>
      <c r="HU221" s="36"/>
      <c r="HV221" s="36"/>
      <c r="HW221" s="36"/>
      <c r="HX221" s="36"/>
      <c r="HY221" s="36"/>
      <c r="HZ221" s="36"/>
      <c r="IA221" s="36"/>
      <c r="IB221" s="36"/>
      <c r="IC221" s="36"/>
      <c r="ID221" s="36"/>
      <c r="IE221" s="36"/>
      <c r="IF221" s="36"/>
      <c r="IG221" s="36"/>
      <c r="IH221" s="36"/>
      <c r="II221" s="36"/>
      <c r="IJ221" s="36"/>
      <c r="IK221" s="36"/>
      <c r="IL221" s="36"/>
      <c r="IM221" s="36"/>
      <c r="IN221" s="36"/>
      <c r="IO221" s="36"/>
      <c r="IP221" s="36"/>
      <c r="IQ221" s="36"/>
      <c r="IR221" s="36"/>
      <c r="IS221" s="36"/>
      <c r="IT221" s="36"/>
      <c r="IU221" s="36"/>
      <c r="IV221" s="36"/>
    </row>
    <row r="222" spans="1:256" s="37" customFormat="1" ht="16.05" customHeight="1">
      <c r="A222" s="39">
        <v>43371</v>
      </c>
      <c r="B222" s="38" t="s">
        <v>17</v>
      </c>
      <c r="C222" s="38" t="s">
        <v>18</v>
      </c>
      <c r="D222" s="38" t="s">
        <v>297</v>
      </c>
      <c r="E222" s="44">
        <v>-4.5</v>
      </c>
      <c r="F222" s="33">
        <f t="shared" si="4"/>
        <v>1425.6499999999985</v>
      </c>
      <c r="G222" s="7" t="s">
        <v>139</v>
      </c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6"/>
      <c r="CE222" s="36"/>
      <c r="CF222" s="36"/>
      <c r="CG222" s="36"/>
      <c r="CH222" s="36"/>
      <c r="CI222" s="36"/>
      <c r="CJ222" s="36"/>
      <c r="CK222" s="36"/>
      <c r="CL222" s="36"/>
      <c r="CM222" s="36"/>
      <c r="CN222" s="36"/>
      <c r="CO222" s="36"/>
      <c r="CP222" s="36"/>
      <c r="CQ222" s="36"/>
      <c r="CR222" s="36"/>
      <c r="CS222" s="36"/>
      <c r="CT222" s="36"/>
      <c r="CU222" s="36"/>
      <c r="CV222" s="36"/>
      <c r="CW222" s="36"/>
      <c r="CX222" s="36"/>
      <c r="CY222" s="36"/>
      <c r="CZ222" s="36"/>
      <c r="DA222" s="36"/>
      <c r="DB222" s="36"/>
      <c r="DC222" s="36"/>
      <c r="DD222" s="36"/>
      <c r="DE222" s="36"/>
      <c r="DF222" s="36"/>
      <c r="DG222" s="36"/>
      <c r="DH222" s="36"/>
      <c r="DI222" s="36"/>
      <c r="DJ222" s="36"/>
      <c r="DK222" s="36"/>
      <c r="DL222" s="36"/>
      <c r="DM222" s="36"/>
      <c r="DN222" s="36"/>
      <c r="DO222" s="36"/>
      <c r="DP222" s="36"/>
      <c r="DQ222" s="36"/>
      <c r="DR222" s="36"/>
      <c r="DS222" s="36"/>
      <c r="DT222" s="36"/>
      <c r="DU222" s="36"/>
      <c r="DV222" s="36"/>
      <c r="DW222" s="36"/>
      <c r="DX222" s="36"/>
      <c r="DY222" s="36"/>
      <c r="DZ222" s="36"/>
      <c r="EA222" s="36"/>
      <c r="EB222" s="36"/>
      <c r="EC222" s="36"/>
      <c r="ED222" s="36"/>
      <c r="EE222" s="36"/>
      <c r="EF222" s="36"/>
      <c r="EG222" s="36"/>
      <c r="EH222" s="36"/>
      <c r="EI222" s="36"/>
      <c r="EJ222" s="36"/>
      <c r="EK222" s="36"/>
      <c r="EL222" s="36"/>
      <c r="EM222" s="36"/>
      <c r="EN222" s="36"/>
      <c r="EO222" s="36"/>
      <c r="EP222" s="36"/>
      <c r="EQ222" s="36"/>
      <c r="ER222" s="36"/>
      <c r="ES222" s="36"/>
      <c r="ET222" s="36"/>
      <c r="EU222" s="36"/>
      <c r="EV222" s="36"/>
      <c r="EW222" s="36"/>
      <c r="EX222" s="36"/>
      <c r="EY222" s="36"/>
      <c r="EZ222" s="36"/>
      <c r="FA222" s="36"/>
      <c r="FB222" s="36"/>
      <c r="FC222" s="36"/>
      <c r="FD222" s="36"/>
      <c r="FE222" s="36"/>
      <c r="FF222" s="36"/>
      <c r="FG222" s="36"/>
      <c r="FH222" s="36"/>
      <c r="FI222" s="36"/>
      <c r="FJ222" s="36"/>
      <c r="FK222" s="36"/>
      <c r="FL222" s="36"/>
      <c r="FM222" s="36"/>
      <c r="FN222" s="36"/>
      <c r="FO222" s="36"/>
      <c r="FP222" s="36"/>
      <c r="FQ222" s="36"/>
      <c r="FR222" s="36"/>
      <c r="FS222" s="36"/>
      <c r="FT222" s="36"/>
      <c r="FU222" s="36"/>
      <c r="FV222" s="36"/>
      <c r="FW222" s="36"/>
      <c r="FX222" s="36"/>
      <c r="FY222" s="36"/>
      <c r="FZ222" s="36"/>
      <c r="GA222" s="36"/>
      <c r="GB222" s="36"/>
      <c r="GC222" s="36"/>
      <c r="GD222" s="36"/>
      <c r="GE222" s="36"/>
      <c r="GF222" s="36"/>
      <c r="GG222" s="36"/>
      <c r="GH222" s="36"/>
      <c r="GI222" s="36"/>
      <c r="GJ222" s="36"/>
      <c r="GK222" s="36"/>
      <c r="GL222" s="36"/>
      <c r="GM222" s="36"/>
      <c r="GN222" s="36"/>
      <c r="GO222" s="36"/>
      <c r="GP222" s="36"/>
      <c r="GQ222" s="36"/>
      <c r="GR222" s="36"/>
      <c r="GS222" s="36"/>
      <c r="GT222" s="36"/>
      <c r="GU222" s="36"/>
      <c r="GV222" s="36"/>
      <c r="GW222" s="36"/>
      <c r="GX222" s="36"/>
      <c r="GY222" s="36"/>
      <c r="GZ222" s="36"/>
      <c r="HA222" s="36"/>
      <c r="HB222" s="36"/>
      <c r="HC222" s="36"/>
      <c r="HD222" s="36"/>
      <c r="HE222" s="36"/>
      <c r="HF222" s="36"/>
      <c r="HG222" s="36"/>
      <c r="HH222" s="36"/>
      <c r="HI222" s="36"/>
      <c r="HJ222" s="36"/>
      <c r="HK222" s="36"/>
      <c r="HL222" s="36"/>
      <c r="HM222" s="36"/>
      <c r="HN222" s="36"/>
      <c r="HO222" s="36"/>
      <c r="HP222" s="36"/>
      <c r="HQ222" s="36"/>
      <c r="HR222" s="36"/>
      <c r="HS222" s="36"/>
      <c r="HT222" s="36"/>
      <c r="HU222" s="36"/>
      <c r="HV222" s="36"/>
      <c r="HW222" s="36"/>
      <c r="HX222" s="36"/>
      <c r="HY222" s="36"/>
      <c r="HZ222" s="36"/>
      <c r="IA222" s="36"/>
      <c r="IB222" s="36"/>
      <c r="IC222" s="36"/>
      <c r="ID222" s="36"/>
      <c r="IE222" s="36"/>
      <c r="IF222" s="36"/>
      <c r="IG222" s="36"/>
      <c r="IH222" s="36"/>
      <c r="II222" s="36"/>
      <c r="IJ222" s="36"/>
      <c r="IK222" s="36"/>
      <c r="IL222" s="36"/>
      <c r="IM222" s="36"/>
      <c r="IN222" s="36"/>
      <c r="IO222" s="36"/>
      <c r="IP222" s="36"/>
      <c r="IQ222" s="36"/>
      <c r="IR222" s="36"/>
      <c r="IS222" s="36"/>
      <c r="IT222" s="36"/>
      <c r="IU222" s="36"/>
      <c r="IV222" s="36"/>
    </row>
    <row r="223" spans="1:256" s="37" customFormat="1" ht="16.05" customHeight="1">
      <c r="A223" s="39">
        <v>43371</v>
      </c>
      <c r="B223" s="38" t="s">
        <v>17</v>
      </c>
      <c r="C223" s="38" t="s">
        <v>18</v>
      </c>
      <c r="D223" s="38" t="s">
        <v>281</v>
      </c>
      <c r="E223" s="44">
        <v>-34.630000000000003</v>
      </c>
      <c r="F223" s="33">
        <f t="shared" si="4"/>
        <v>1391.0199999999984</v>
      </c>
      <c r="G223" s="8" t="s">
        <v>191</v>
      </c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6"/>
      <c r="CE223" s="36"/>
      <c r="CF223" s="36"/>
      <c r="CG223" s="36"/>
      <c r="CH223" s="36"/>
      <c r="CI223" s="36"/>
      <c r="CJ223" s="36"/>
      <c r="CK223" s="36"/>
      <c r="CL223" s="36"/>
      <c r="CM223" s="36"/>
      <c r="CN223" s="36"/>
      <c r="CO223" s="36"/>
      <c r="CP223" s="36"/>
      <c r="CQ223" s="36"/>
      <c r="CR223" s="36"/>
      <c r="CS223" s="36"/>
      <c r="CT223" s="36"/>
      <c r="CU223" s="36"/>
      <c r="CV223" s="36"/>
      <c r="CW223" s="36"/>
      <c r="CX223" s="36"/>
      <c r="CY223" s="36"/>
      <c r="CZ223" s="36"/>
      <c r="DA223" s="36"/>
      <c r="DB223" s="36"/>
      <c r="DC223" s="36"/>
      <c r="DD223" s="36"/>
      <c r="DE223" s="36"/>
      <c r="DF223" s="36"/>
      <c r="DG223" s="36"/>
      <c r="DH223" s="36"/>
      <c r="DI223" s="36"/>
      <c r="DJ223" s="36"/>
      <c r="DK223" s="36"/>
      <c r="DL223" s="36"/>
      <c r="DM223" s="36"/>
      <c r="DN223" s="36"/>
      <c r="DO223" s="36"/>
      <c r="DP223" s="36"/>
      <c r="DQ223" s="36"/>
      <c r="DR223" s="36"/>
      <c r="DS223" s="36"/>
      <c r="DT223" s="36"/>
      <c r="DU223" s="36"/>
      <c r="DV223" s="36"/>
      <c r="DW223" s="36"/>
      <c r="DX223" s="36"/>
      <c r="DY223" s="36"/>
      <c r="DZ223" s="36"/>
      <c r="EA223" s="36"/>
      <c r="EB223" s="36"/>
      <c r="EC223" s="36"/>
      <c r="ED223" s="36"/>
      <c r="EE223" s="36"/>
      <c r="EF223" s="36"/>
      <c r="EG223" s="36"/>
      <c r="EH223" s="36"/>
      <c r="EI223" s="36"/>
      <c r="EJ223" s="36"/>
      <c r="EK223" s="36"/>
      <c r="EL223" s="36"/>
      <c r="EM223" s="36"/>
      <c r="EN223" s="36"/>
      <c r="EO223" s="36"/>
      <c r="EP223" s="36"/>
      <c r="EQ223" s="36"/>
      <c r="ER223" s="36"/>
      <c r="ES223" s="36"/>
      <c r="ET223" s="36"/>
      <c r="EU223" s="36"/>
      <c r="EV223" s="36"/>
      <c r="EW223" s="36"/>
      <c r="EX223" s="36"/>
      <c r="EY223" s="36"/>
      <c r="EZ223" s="36"/>
      <c r="FA223" s="36"/>
      <c r="FB223" s="36"/>
      <c r="FC223" s="36"/>
      <c r="FD223" s="36"/>
      <c r="FE223" s="36"/>
      <c r="FF223" s="36"/>
      <c r="FG223" s="36"/>
      <c r="FH223" s="36"/>
      <c r="FI223" s="36"/>
      <c r="FJ223" s="36"/>
      <c r="FK223" s="36"/>
      <c r="FL223" s="36"/>
      <c r="FM223" s="36"/>
      <c r="FN223" s="36"/>
      <c r="FO223" s="36"/>
      <c r="FP223" s="36"/>
      <c r="FQ223" s="36"/>
      <c r="FR223" s="36"/>
      <c r="FS223" s="36"/>
      <c r="FT223" s="36"/>
      <c r="FU223" s="36"/>
      <c r="FV223" s="36"/>
      <c r="FW223" s="36"/>
      <c r="FX223" s="36"/>
      <c r="FY223" s="36"/>
      <c r="FZ223" s="36"/>
      <c r="GA223" s="36"/>
      <c r="GB223" s="36"/>
      <c r="GC223" s="36"/>
      <c r="GD223" s="36"/>
      <c r="GE223" s="36"/>
      <c r="GF223" s="36"/>
      <c r="GG223" s="36"/>
      <c r="GH223" s="36"/>
      <c r="GI223" s="36"/>
      <c r="GJ223" s="36"/>
      <c r="GK223" s="36"/>
      <c r="GL223" s="36"/>
      <c r="GM223" s="36"/>
      <c r="GN223" s="36"/>
      <c r="GO223" s="36"/>
      <c r="GP223" s="36"/>
      <c r="GQ223" s="36"/>
      <c r="GR223" s="36"/>
      <c r="GS223" s="36"/>
      <c r="GT223" s="36"/>
      <c r="GU223" s="36"/>
      <c r="GV223" s="36"/>
      <c r="GW223" s="36"/>
      <c r="GX223" s="36"/>
      <c r="GY223" s="36"/>
      <c r="GZ223" s="36"/>
      <c r="HA223" s="36"/>
      <c r="HB223" s="36"/>
      <c r="HC223" s="36"/>
      <c r="HD223" s="36"/>
      <c r="HE223" s="36"/>
      <c r="HF223" s="36"/>
      <c r="HG223" s="36"/>
      <c r="HH223" s="36"/>
      <c r="HI223" s="36"/>
      <c r="HJ223" s="36"/>
      <c r="HK223" s="36"/>
      <c r="HL223" s="36"/>
      <c r="HM223" s="36"/>
      <c r="HN223" s="36"/>
      <c r="HO223" s="36"/>
      <c r="HP223" s="36"/>
      <c r="HQ223" s="36"/>
      <c r="HR223" s="36"/>
      <c r="HS223" s="36"/>
      <c r="HT223" s="36"/>
      <c r="HU223" s="36"/>
      <c r="HV223" s="36"/>
      <c r="HW223" s="36"/>
      <c r="HX223" s="36"/>
      <c r="HY223" s="36"/>
      <c r="HZ223" s="36"/>
      <c r="IA223" s="36"/>
      <c r="IB223" s="36"/>
      <c r="IC223" s="36"/>
      <c r="ID223" s="36"/>
      <c r="IE223" s="36"/>
      <c r="IF223" s="36"/>
      <c r="IG223" s="36"/>
      <c r="IH223" s="36"/>
      <c r="II223" s="36"/>
      <c r="IJ223" s="36"/>
      <c r="IK223" s="36"/>
      <c r="IL223" s="36"/>
      <c r="IM223" s="36"/>
      <c r="IN223" s="36"/>
      <c r="IO223" s="36"/>
      <c r="IP223" s="36"/>
      <c r="IQ223" s="36"/>
      <c r="IR223" s="36"/>
      <c r="IS223" s="36"/>
      <c r="IT223" s="36"/>
      <c r="IU223" s="36"/>
      <c r="IV223" s="36"/>
    </row>
    <row r="224" spans="1:256" s="37" customFormat="1" ht="16.05" customHeight="1">
      <c r="A224" s="39">
        <v>43371</v>
      </c>
      <c r="B224" s="38" t="s">
        <v>17</v>
      </c>
      <c r="C224" s="38" t="s">
        <v>18</v>
      </c>
      <c r="D224" s="38" t="s">
        <v>287</v>
      </c>
      <c r="E224" s="44">
        <v>-20.5</v>
      </c>
      <c r="F224" s="33">
        <f t="shared" si="4"/>
        <v>1370.5199999999984</v>
      </c>
      <c r="G224" s="8" t="s">
        <v>135</v>
      </c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6"/>
      <c r="CE224" s="36"/>
      <c r="CF224" s="36"/>
      <c r="CG224" s="36"/>
      <c r="CH224" s="36"/>
      <c r="CI224" s="36"/>
      <c r="CJ224" s="36"/>
      <c r="CK224" s="36"/>
      <c r="CL224" s="36"/>
      <c r="CM224" s="36"/>
      <c r="CN224" s="36"/>
      <c r="CO224" s="36"/>
      <c r="CP224" s="36"/>
      <c r="CQ224" s="36"/>
      <c r="CR224" s="36"/>
      <c r="CS224" s="36"/>
      <c r="CT224" s="36"/>
      <c r="CU224" s="36"/>
      <c r="CV224" s="36"/>
      <c r="CW224" s="36"/>
      <c r="CX224" s="36"/>
      <c r="CY224" s="36"/>
      <c r="CZ224" s="36"/>
      <c r="DA224" s="36"/>
      <c r="DB224" s="36"/>
      <c r="DC224" s="36"/>
      <c r="DD224" s="36"/>
      <c r="DE224" s="36"/>
      <c r="DF224" s="36"/>
      <c r="DG224" s="36"/>
      <c r="DH224" s="36"/>
      <c r="DI224" s="36"/>
      <c r="DJ224" s="36"/>
      <c r="DK224" s="36"/>
      <c r="DL224" s="36"/>
      <c r="DM224" s="36"/>
      <c r="DN224" s="36"/>
      <c r="DO224" s="36"/>
      <c r="DP224" s="36"/>
      <c r="DQ224" s="36"/>
      <c r="DR224" s="36"/>
      <c r="DS224" s="36"/>
      <c r="DT224" s="36"/>
      <c r="DU224" s="36"/>
      <c r="DV224" s="36"/>
      <c r="DW224" s="36"/>
      <c r="DX224" s="36"/>
      <c r="DY224" s="36"/>
      <c r="DZ224" s="36"/>
      <c r="EA224" s="36"/>
      <c r="EB224" s="36"/>
      <c r="EC224" s="36"/>
      <c r="ED224" s="36"/>
      <c r="EE224" s="36"/>
      <c r="EF224" s="36"/>
      <c r="EG224" s="36"/>
      <c r="EH224" s="36"/>
      <c r="EI224" s="36"/>
      <c r="EJ224" s="36"/>
      <c r="EK224" s="36"/>
      <c r="EL224" s="36"/>
      <c r="EM224" s="36"/>
      <c r="EN224" s="36"/>
      <c r="EO224" s="36"/>
      <c r="EP224" s="36"/>
      <c r="EQ224" s="36"/>
      <c r="ER224" s="36"/>
      <c r="ES224" s="36"/>
      <c r="ET224" s="36"/>
      <c r="EU224" s="36"/>
      <c r="EV224" s="36"/>
      <c r="EW224" s="36"/>
      <c r="EX224" s="36"/>
      <c r="EY224" s="36"/>
      <c r="EZ224" s="36"/>
      <c r="FA224" s="36"/>
      <c r="FB224" s="36"/>
      <c r="FC224" s="36"/>
      <c r="FD224" s="36"/>
      <c r="FE224" s="36"/>
      <c r="FF224" s="36"/>
      <c r="FG224" s="36"/>
      <c r="FH224" s="36"/>
      <c r="FI224" s="36"/>
      <c r="FJ224" s="36"/>
      <c r="FK224" s="36"/>
      <c r="FL224" s="36"/>
      <c r="FM224" s="36"/>
      <c r="FN224" s="36"/>
      <c r="FO224" s="36"/>
      <c r="FP224" s="36"/>
      <c r="FQ224" s="36"/>
      <c r="FR224" s="36"/>
      <c r="FS224" s="36"/>
      <c r="FT224" s="36"/>
      <c r="FU224" s="36"/>
      <c r="FV224" s="36"/>
      <c r="FW224" s="36"/>
      <c r="FX224" s="36"/>
      <c r="FY224" s="36"/>
      <c r="FZ224" s="36"/>
      <c r="GA224" s="36"/>
      <c r="GB224" s="36"/>
      <c r="GC224" s="36"/>
      <c r="GD224" s="36"/>
      <c r="GE224" s="36"/>
      <c r="GF224" s="36"/>
      <c r="GG224" s="36"/>
      <c r="GH224" s="36"/>
      <c r="GI224" s="36"/>
      <c r="GJ224" s="36"/>
      <c r="GK224" s="36"/>
      <c r="GL224" s="36"/>
      <c r="GM224" s="36"/>
      <c r="GN224" s="36"/>
      <c r="GO224" s="36"/>
      <c r="GP224" s="36"/>
      <c r="GQ224" s="36"/>
      <c r="GR224" s="36"/>
      <c r="GS224" s="36"/>
      <c r="GT224" s="36"/>
      <c r="GU224" s="36"/>
      <c r="GV224" s="36"/>
      <c r="GW224" s="36"/>
      <c r="GX224" s="36"/>
      <c r="GY224" s="36"/>
      <c r="GZ224" s="36"/>
      <c r="HA224" s="36"/>
      <c r="HB224" s="36"/>
      <c r="HC224" s="36"/>
      <c r="HD224" s="36"/>
      <c r="HE224" s="36"/>
      <c r="HF224" s="36"/>
      <c r="HG224" s="36"/>
      <c r="HH224" s="36"/>
      <c r="HI224" s="36"/>
      <c r="HJ224" s="36"/>
      <c r="HK224" s="36"/>
      <c r="HL224" s="36"/>
      <c r="HM224" s="36"/>
      <c r="HN224" s="36"/>
      <c r="HO224" s="36"/>
      <c r="HP224" s="36"/>
      <c r="HQ224" s="36"/>
      <c r="HR224" s="36"/>
      <c r="HS224" s="36"/>
      <c r="HT224" s="36"/>
      <c r="HU224" s="36"/>
      <c r="HV224" s="36"/>
      <c r="HW224" s="36"/>
      <c r="HX224" s="36"/>
      <c r="HY224" s="36"/>
      <c r="HZ224" s="36"/>
      <c r="IA224" s="36"/>
      <c r="IB224" s="36"/>
      <c r="IC224" s="36"/>
      <c r="ID224" s="36"/>
      <c r="IE224" s="36"/>
      <c r="IF224" s="36"/>
      <c r="IG224" s="36"/>
      <c r="IH224" s="36"/>
      <c r="II224" s="36"/>
      <c r="IJ224" s="36"/>
      <c r="IK224" s="36"/>
      <c r="IL224" s="36"/>
      <c r="IM224" s="36"/>
      <c r="IN224" s="36"/>
      <c r="IO224" s="36"/>
      <c r="IP224" s="36"/>
      <c r="IQ224" s="36"/>
      <c r="IR224" s="36"/>
      <c r="IS224" s="36"/>
      <c r="IT224" s="36"/>
      <c r="IU224" s="36"/>
      <c r="IV224" s="36"/>
    </row>
    <row r="225" spans="1:256" s="37" customFormat="1" ht="16.05" customHeight="1">
      <c r="A225" s="39">
        <v>43371</v>
      </c>
      <c r="B225" s="38" t="s">
        <v>17</v>
      </c>
      <c r="C225" s="38" t="s">
        <v>18</v>
      </c>
      <c r="D225" s="38" t="s">
        <v>285</v>
      </c>
      <c r="E225" s="44">
        <v>-27.72</v>
      </c>
      <c r="F225" s="33">
        <f t="shared" si="4"/>
        <v>1342.7999999999984</v>
      </c>
      <c r="G225" s="8" t="s">
        <v>159</v>
      </c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6"/>
      <c r="CE225" s="36"/>
      <c r="CF225" s="36"/>
      <c r="CG225" s="36"/>
      <c r="CH225" s="36"/>
      <c r="CI225" s="36"/>
      <c r="CJ225" s="36"/>
      <c r="CK225" s="36"/>
      <c r="CL225" s="36"/>
      <c r="CM225" s="36"/>
      <c r="CN225" s="36"/>
      <c r="CO225" s="36"/>
      <c r="CP225" s="36"/>
      <c r="CQ225" s="36"/>
      <c r="CR225" s="36"/>
      <c r="CS225" s="36"/>
      <c r="CT225" s="36"/>
      <c r="CU225" s="36"/>
      <c r="CV225" s="36"/>
      <c r="CW225" s="36"/>
      <c r="CX225" s="36"/>
      <c r="CY225" s="36"/>
      <c r="CZ225" s="36"/>
      <c r="DA225" s="36"/>
      <c r="DB225" s="36"/>
      <c r="DC225" s="36"/>
      <c r="DD225" s="36"/>
      <c r="DE225" s="36"/>
      <c r="DF225" s="36"/>
      <c r="DG225" s="36"/>
      <c r="DH225" s="36"/>
      <c r="DI225" s="36"/>
      <c r="DJ225" s="36"/>
      <c r="DK225" s="36"/>
      <c r="DL225" s="36"/>
      <c r="DM225" s="36"/>
      <c r="DN225" s="36"/>
      <c r="DO225" s="36"/>
      <c r="DP225" s="36"/>
      <c r="DQ225" s="36"/>
      <c r="DR225" s="36"/>
      <c r="DS225" s="36"/>
      <c r="DT225" s="36"/>
      <c r="DU225" s="36"/>
      <c r="DV225" s="36"/>
      <c r="DW225" s="36"/>
      <c r="DX225" s="36"/>
      <c r="DY225" s="36"/>
      <c r="DZ225" s="36"/>
      <c r="EA225" s="36"/>
      <c r="EB225" s="36"/>
      <c r="EC225" s="36"/>
      <c r="ED225" s="36"/>
      <c r="EE225" s="36"/>
      <c r="EF225" s="36"/>
      <c r="EG225" s="36"/>
      <c r="EH225" s="36"/>
      <c r="EI225" s="36"/>
      <c r="EJ225" s="36"/>
      <c r="EK225" s="36"/>
      <c r="EL225" s="36"/>
      <c r="EM225" s="36"/>
      <c r="EN225" s="36"/>
      <c r="EO225" s="36"/>
      <c r="EP225" s="36"/>
      <c r="EQ225" s="36"/>
      <c r="ER225" s="36"/>
      <c r="ES225" s="36"/>
      <c r="ET225" s="36"/>
      <c r="EU225" s="36"/>
      <c r="EV225" s="36"/>
      <c r="EW225" s="36"/>
      <c r="EX225" s="36"/>
      <c r="EY225" s="36"/>
      <c r="EZ225" s="36"/>
      <c r="FA225" s="36"/>
      <c r="FB225" s="36"/>
      <c r="FC225" s="36"/>
      <c r="FD225" s="36"/>
      <c r="FE225" s="36"/>
      <c r="FF225" s="36"/>
      <c r="FG225" s="36"/>
      <c r="FH225" s="36"/>
      <c r="FI225" s="36"/>
      <c r="FJ225" s="36"/>
      <c r="FK225" s="36"/>
      <c r="FL225" s="36"/>
      <c r="FM225" s="36"/>
      <c r="FN225" s="36"/>
      <c r="FO225" s="36"/>
      <c r="FP225" s="36"/>
      <c r="FQ225" s="36"/>
      <c r="FR225" s="36"/>
      <c r="FS225" s="36"/>
      <c r="FT225" s="36"/>
      <c r="FU225" s="36"/>
      <c r="FV225" s="36"/>
      <c r="FW225" s="36"/>
      <c r="FX225" s="36"/>
      <c r="FY225" s="36"/>
      <c r="FZ225" s="36"/>
      <c r="GA225" s="36"/>
      <c r="GB225" s="36"/>
      <c r="GC225" s="36"/>
      <c r="GD225" s="36"/>
      <c r="GE225" s="36"/>
      <c r="GF225" s="36"/>
      <c r="GG225" s="36"/>
      <c r="GH225" s="36"/>
      <c r="GI225" s="36"/>
      <c r="GJ225" s="36"/>
      <c r="GK225" s="36"/>
      <c r="GL225" s="36"/>
      <c r="GM225" s="36"/>
      <c r="GN225" s="36"/>
      <c r="GO225" s="36"/>
      <c r="GP225" s="36"/>
      <c r="GQ225" s="36"/>
      <c r="GR225" s="36"/>
      <c r="GS225" s="36"/>
      <c r="GT225" s="36"/>
      <c r="GU225" s="36"/>
      <c r="GV225" s="36"/>
      <c r="GW225" s="36"/>
      <c r="GX225" s="36"/>
      <c r="GY225" s="36"/>
      <c r="GZ225" s="36"/>
      <c r="HA225" s="36"/>
      <c r="HB225" s="36"/>
      <c r="HC225" s="36"/>
      <c r="HD225" s="36"/>
      <c r="HE225" s="36"/>
      <c r="HF225" s="36"/>
      <c r="HG225" s="36"/>
      <c r="HH225" s="36"/>
      <c r="HI225" s="36"/>
      <c r="HJ225" s="36"/>
      <c r="HK225" s="36"/>
      <c r="HL225" s="36"/>
      <c r="HM225" s="36"/>
      <c r="HN225" s="36"/>
      <c r="HO225" s="36"/>
      <c r="HP225" s="36"/>
      <c r="HQ225" s="36"/>
      <c r="HR225" s="36"/>
      <c r="HS225" s="36"/>
      <c r="HT225" s="36"/>
      <c r="HU225" s="36"/>
      <c r="HV225" s="36"/>
      <c r="HW225" s="36"/>
      <c r="HX225" s="36"/>
      <c r="HY225" s="36"/>
      <c r="HZ225" s="36"/>
      <c r="IA225" s="36"/>
      <c r="IB225" s="36"/>
      <c r="IC225" s="36"/>
      <c r="ID225" s="36"/>
      <c r="IE225" s="36"/>
      <c r="IF225" s="36"/>
      <c r="IG225" s="36"/>
      <c r="IH225" s="36"/>
      <c r="II225" s="36"/>
      <c r="IJ225" s="36"/>
      <c r="IK225" s="36"/>
      <c r="IL225" s="36"/>
      <c r="IM225" s="36"/>
      <c r="IN225" s="36"/>
      <c r="IO225" s="36"/>
      <c r="IP225" s="36"/>
      <c r="IQ225" s="36"/>
      <c r="IR225" s="36"/>
      <c r="IS225" s="36"/>
      <c r="IT225" s="36"/>
      <c r="IU225" s="36"/>
      <c r="IV225" s="36"/>
    </row>
    <row r="226" spans="1:256" s="37" customFormat="1" ht="16.05" customHeight="1">
      <c r="A226" s="39">
        <v>43371</v>
      </c>
      <c r="B226" s="38" t="s">
        <v>17</v>
      </c>
      <c r="C226" s="38" t="s">
        <v>18</v>
      </c>
      <c r="D226" s="38" t="s">
        <v>295</v>
      </c>
      <c r="E226" s="44">
        <v>-11.45</v>
      </c>
      <c r="F226" s="33">
        <f t="shared" si="4"/>
        <v>1331.3499999999983</v>
      </c>
      <c r="G226" s="8" t="s">
        <v>134</v>
      </c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6"/>
      <c r="CE226" s="36"/>
      <c r="CF226" s="36"/>
      <c r="CG226" s="36"/>
      <c r="CH226" s="36"/>
      <c r="CI226" s="36"/>
      <c r="CJ226" s="36"/>
      <c r="CK226" s="36"/>
      <c r="CL226" s="36"/>
      <c r="CM226" s="36"/>
      <c r="CN226" s="36"/>
      <c r="CO226" s="36"/>
      <c r="CP226" s="36"/>
      <c r="CQ226" s="36"/>
      <c r="CR226" s="36"/>
      <c r="CS226" s="36"/>
      <c r="CT226" s="36"/>
      <c r="CU226" s="36"/>
      <c r="CV226" s="36"/>
      <c r="CW226" s="36"/>
      <c r="CX226" s="36"/>
      <c r="CY226" s="36"/>
      <c r="CZ226" s="36"/>
      <c r="DA226" s="36"/>
      <c r="DB226" s="36"/>
      <c r="DC226" s="36"/>
      <c r="DD226" s="36"/>
      <c r="DE226" s="36"/>
      <c r="DF226" s="36"/>
      <c r="DG226" s="36"/>
      <c r="DH226" s="36"/>
      <c r="DI226" s="36"/>
      <c r="DJ226" s="36"/>
      <c r="DK226" s="36"/>
      <c r="DL226" s="36"/>
      <c r="DM226" s="36"/>
      <c r="DN226" s="36"/>
      <c r="DO226" s="36"/>
      <c r="DP226" s="36"/>
      <c r="DQ226" s="36"/>
      <c r="DR226" s="36"/>
      <c r="DS226" s="36"/>
      <c r="DT226" s="36"/>
      <c r="DU226" s="36"/>
      <c r="DV226" s="36"/>
      <c r="DW226" s="36"/>
      <c r="DX226" s="36"/>
      <c r="DY226" s="36"/>
      <c r="DZ226" s="36"/>
      <c r="EA226" s="36"/>
      <c r="EB226" s="36"/>
      <c r="EC226" s="36"/>
      <c r="ED226" s="36"/>
      <c r="EE226" s="36"/>
      <c r="EF226" s="36"/>
      <c r="EG226" s="36"/>
      <c r="EH226" s="36"/>
      <c r="EI226" s="36"/>
      <c r="EJ226" s="36"/>
      <c r="EK226" s="36"/>
      <c r="EL226" s="36"/>
      <c r="EM226" s="36"/>
      <c r="EN226" s="36"/>
      <c r="EO226" s="36"/>
      <c r="EP226" s="36"/>
      <c r="EQ226" s="36"/>
      <c r="ER226" s="36"/>
      <c r="ES226" s="36"/>
      <c r="ET226" s="36"/>
      <c r="EU226" s="36"/>
      <c r="EV226" s="36"/>
      <c r="EW226" s="36"/>
      <c r="EX226" s="36"/>
      <c r="EY226" s="36"/>
      <c r="EZ226" s="36"/>
      <c r="FA226" s="36"/>
      <c r="FB226" s="36"/>
      <c r="FC226" s="36"/>
      <c r="FD226" s="36"/>
      <c r="FE226" s="36"/>
      <c r="FF226" s="36"/>
      <c r="FG226" s="36"/>
      <c r="FH226" s="36"/>
      <c r="FI226" s="36"/>
      <c r="FJ226" s="36"/>
      <c r="FK226" s="36"/>
      <c r="FL226" s="36"/>
      <c r="FM226" s="36"/>
      <c r="FN226" s="36"/>
      <c r="FO226" s="36"/>
      <c r="FP226" s="36"/>
      <c r="FQ226" s="36"/>
      <c r="FR226" s="36"/>
      <c r="FS226" s="36"/>
      <c r="FT226" s="36"/>
      <c r="FU226" s="36"/>
      <c r="FV226" s="36"/>
      <c r="FW226" s="36"/>
      <c r="FX226" s="36"/>
      <c r="FY226" s="36"/>
      <c r="FZ226" s="36"/>
      <c r="GA226" s="36"/>
      <c r="GB226" s="36"/>
      <c r="GC226" s="36"/>
      <c r="GD226" s="36"/>
      <c r="GE226" s="36"/>
      <c r="GF226" s="36"/>
      <c r="GG226" s="36"/>
      <c r="GH226" s="36"/>
      <c r="GI226" s="36"/>
      <c r="GJ226" s="36"/>
      <c r="GK226" s="36"/>
      <c r="GL226" s="36"/>
      <c r="GM226" s="36"/>
      <c r="GN226" s="36"/>
      <c r="GO226" s="36"/>
      <c r="GP226" s="36"/>
      <c r="GQ226" s="36"/>
      <c r="GR226" s="36"/>
      <c r="GS226" s="36"/>
      <c r="GT226" s="36"/>
      <c r="GU226" s="36"/>
      <c r="GV226" s="36"/>
      <c r="GW226" s="36"/>
      <c r="GX226" s="36"/>
      <c r="GY226" s="36"/>
      <c r="GZ226" s="36"/>
      <c r="HA226" s="36"/>
      <c r="HB226" s="36"/>
      <c r="HC226" s="36"/>
      <c r="HD226" s="36"/>
      <c r="HE226" s="36"/>
      <c r="HF226" s="36"/>
      <c r="HG226" s="36"/>
      <c r="HH226" s="36"/>
      <c r="HI226" s="36"/>
      <c r="HJ226" s="36"/>
      <c r="HK226" s="36"/>
      <c r="HL226" s="36"/>
      <c r="HM226" s="36"/>
      <c r="HN226" s="36"/>
      <c r="HO226" s="36"/>
      <c r="HP226" s="36"/>
      <c r="HQ226" s="36"/>
      <c r="HR226" s="36"/>
      <c r="HS226" s="36"/>
      <c r="HT226" s="36"/>
      <c r="HU226" s="36"/>
      <c r="HV226" s="36"/>
      <c r="HW226" s="36"/>
      <c r="HX226" s="36"/>
      <c r="HY226" s="36"/>
      <c r="HZ226" s="36"/>
      <c r="IA226" s="36"/>
      <c r="IB226" s="36"/>
      <c r="IC226" s="36"/>
      <c r="ID226" s="36"/>
      <c r="IE226" s="36"/>
      <c r="IF226" s="36"/>
      <c r="IG226" s="36"/>
      <c r="IH226" s="36"/>
      <c r="II226" s="36"/>
      <c r="IJ226" s="36"/>
      <c r="IK226" s="36"/>
      <c r="IL226" s="36"/>
      <c r="IM226" s="36"/>
      <c r="IN226" s="36"/>
      <c r="IO226" s="36"/>
      <c r="IP226" s="36"/>
      <c r="IQ226" s="36"/>
      <c r="IR226" s="36"/>
      <c r="IS226" s="36"/>
      <c r="IT226" s="36"/>
      <c r="IU226" s="36"/>
      <c r="IV226" s="36"/>
    </row>
    <row r="227" spans="1:256" s="37" customFormat="1" ht="16.05" customHeight="1">
      <c r="A227" s="39">
        <v>43371</v>
      </c>
      <c r="B227" s="38" t="s">
        <v>17</v>
      </c>
      <c r="C227" s="38" t="s">
        <v>18</v>
      </c>
      <c r="D227" s="38" t="s">
        <v>280</v>
      </c>
      <c r="E227" s="44">
        <v>-40</v>
      </c>
      <c r="F227" s="33">
        <f t="shared" si="4"/>
        <v>1291.3499999999983</v>
      </c>
      <c r="G227" s="8" t="s">
        <v>191</v>
      </c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  <c r="CL227" s="36"/>
      <c r="CM227" s="36"/>
      <c r="CN227" s="36"/>
      <c r="CO227" s="36"/>
      <c r="CP227" s="36"/>
      <c r="CQ227" s="36"/>
      <c r="CR227" s="36"/>
      <c r="CS227" s="36"/>
      <c r="CT227" s="36"/>
      <c r="CU227" s="36"/>
      <c r="CV227" s="36"/>
      <c r="CW227" s="36"/>
      <c r="CX227" s="36"/>
      <c r="CY227" s="36"/>
      <c r="CZ227" s="36"/>
      <c r="DA227" s="36"/>
      <c r="DB227" s="36"/>
      <c r="DC227" s="36"/>
      <c r="DD227" s="36"/>
      <c r="DE227" s="36"/>
      <c r="DF227" s="36"/>
      <c r="DG227" s="36"/>
      <c r="DH227" s="36"/>
      <c r="DI227" s="36"/>
      <c r="DJ227" s="36"/>
      <c r="DK227" s="36"/>
      <c r="DL227" s="36"/>
      <c r="DM227" s="36"/>
      <c r="DN227" s="36"/>
      <c r="DO227" s="36"/>
      <c r="DP227" s="36"/>
      <c r="DQ227" s="36"/>
      <c r="DR227" s="36"/>
      <c r="DS227" s="36"/>
      <c r="DT227" s="36"/>
      <c r="DU227" s="36"/>
      <c r="DV227" s="36"/>
      <c r="DW227" s="36"/>
      <c r="DX227" s="36"/>
      <c r="DY227" s="36"/>
      <c r="DZ227" s="36"/>
      <c r="EA227" s="36"/>
      <c r="EB227" s="36"/>
      <c r="EC227" s="36"/>
      <c r="ED227" s="36"/>
      <c r="EE227" s="36"/>
      <c r="EF227" s="36"/>
      <c r="EG227" s="36"/>
      <c r="EH227" s="36"/>
      <c r="EI227" s="36"/>
      <c r="EJ227" s="36"/>
      <c r="EK227" s="36"/>
      <c r="EL227" s="36"/>
      <c r="EM227" s="36"/>
      <c r="EN227" s="36"/>
      <c r="EO227" s="36"/>
      <c r="EP227" s="36"/>
      <c r="EQ227" s="36"/>
      <c r="ER227" s="36"/>
      <c r="ES227" s="36"/>
      <c r="ET227" s="36"/>
      <c r="EU227" s="36"/>
      <c r="EV227" s="36"/>
      <c r="EW227" s="36"/>
      <c r="EX227" s="36"/>
      <c r="EY227" s="36"/>
      <c r="EZ227" s="36"/>
      <c r="FA227" s="36"/>
      <c r="FB227" s="36"/>
      <c r="FC227" s="36"/>
      <c r="FD227" s="36"/>
      <c r="FE227" s="36"/>
      <c r="FF227" s="36"/>
      <c r="FG227" s="36"/>
      <c r="FH227" s="36"/>
      <c r="FI227" s="36"/>
      <c r="FJ227" s="36"/>
      <c r="FK227" s="36"/>
      <c r="FL227" s="36"/>
      <c r="FM227" s="36"/>
      <c r="FN227" s="36"/>
      <c r="FO227" s="36"/>
      <c r="FP227" s="36"/>
      <c r="FQ227" s="36"/>
      <c r="FR227" s="36"/>
      <c r="FS227" s="36"/>
      <c r="FT227" s="36"/>
      <c r="FU227" s="36"/>
      <c r="FV227" s="36"/>
      <c r="FW227" s="36"/>
      <c r="FX227" s="36"/>
      <c r="FY227" s="36"/>
      <c r="FZ227" s="36"/>
      <c r="GA227" s="36"/>
      <c r="GB227" s="36"/>
      <c r="GC227" s="36"/>
      <c r="GD227" s="36"/>
      <c r="GE227" s="36"/>
      <c r="GF227" s="36"/>
      <c r="GG227" s="36"/>
      <c r="GH227" s="36"/>
      <c r="GI227" s="36"/>
      <c r="GJ227" s="36"/>
      <c r="GK227" s="36"/>
      <c r="GL227" s="36"/>
      <c r="GM227" s="36"/>
      <c r="GN227" s="36"/>
      <c r="GO227" s="36"/>
      <c r="GP227" s="36"/>
      <c r="GQ227" s="36"/>
      <c r="GR227" s="36"/>
      <c r="GS227" s="36"/>
      <c r="GT227" s="36"/>
      <c r="GU227" s="36"/>
      <c r="GV227" s="36"/>
      <c r="GW227" s="36"/>
      <c r="GX227" s="36"/>
      <c r="GY227" s="36"/>
      <c r="GZ227" s="36"/>
      <c r="HA227" s="36"/>
      <c r="HB227" s="36"/>
      <c r="HC227" s="36"/>
      <c r="HD227" s="36"/>
      <c r="HE227" s="36"/>
      <c r="HF227" s="36"/>
      <c r="HG227" s="36"/>
      <c r="HH227" s="36"/>
      <c r="HI227" s="36"/>
      <c r="HJ227" s="36"/>
      <c r="HK227" s="36"/>
      <c r="HL227" s="36"/>
      <c r="HM227" s="36"/>
      <c r="HN227" s="36"/>
      <c r="HO227" s="36"/>
      <c r="HP227" s="36"/>
      <c r="HQ227" s="36"/>
      <c r="HR227" s="36"/>
      <c r="HS227" s="36"/>
      <c r="HT227" s="36"/>
      <c r="HU227" s="36"/>
      <c r="HV227" s="36"/>
      <c r="HW227" s="36"/>
      <c r="HX227" s="36"/>
      <c r="HY227" s="36"/>
      <c r="HZ227" s="36"/>
      <c r="IA227" s="36"/>
      <c r="IB227" s="36"/>
      <c r="IC227" s="36"/>
      <c r="ID227" s="36"/>
      <c r="IE227" s="36"/>
      <c r="IF227" s="36"/>
      <c r="IG227" s="36"/>
      <c r="IH227" s="36"/>
      <c r="II227" s="36"/>
      <c r="IJ227" s="36"/>
      <c r="IK227" s="36"/>
      <c r="IL227" s="36"/>
      <c r="IM227" s="36"/>
      <c r="IN227" s="36"/>
      <c r="IO227" s="36"/>
      <c r="IP227" s="36"/>
      <c r="IQ227" s="36"/>
      <c r="IR227" s="36"/>
      <c r="IS227" s="36"/>
      <c r="IT227" s="36"/>
      <c r="IU227" s="36"/>
      <c r="IV227" s="36"/>
    </row>
    <row r="228" spans="1:256" s="37" customFormat="1" ht="16.05" customHeight="1">
      <c r="A228" s="39">
        <v>43371</v>
      </c>
      <c r="B228" s="38" t="s">
        <v>17</v>
      </c>
      <c r="C228" s="38" t="s">
        <v>18</v>
      </c>
      <c r="D228" s="38" t="s">
        <v>294</v>
      </c>
      <c r="E228" s="44">
        <v>-11.85</v>
      </c>
      <c r="F228" s="33">
        <f t="shared" si="4"/>
        <v>1279.4999999999984</v>
      </c>
      <c r="G228" s="36" t="s">
        <v>191</v>
      </c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6"/>
      <c r="CE228" s="36"/>
      <c r="CF228" s="36"/>
      <c r="CG228" s="36"/>
      <c r="CH228" s="36"/>
      <c r="CI228" s="36"/>
      <c r="CJ228" s="36"/>
      <c r="CK228" s="36"/>
      <c r="CL228" s="36"/>
      <c r="CM228" s="36"/>
      <c r="CN228" s="36"/>
      <c r="CO228" s="36"/>
      <c r="CP228" s="36"/>
      <c r="CQ228" s="36"/>
      <c r="CR228" s="36"/>
      <c r="CS228" s="36"/>
      <c r="CT228" s="36"/>
      <c r="CU228" s="36"/>
      <c r="CV228" s="36"/>
      <c r="CW228" s="36"/>
      <c r="CX228" s="36"/>
      <c r="CY228" s="36"/>
      <c r="CZ228" s="36"/>
      <c r="DA228" s="36"/>
      <c r="DB228" s="36"/>
      <c r="DC228" s="36"/>
      <c r="DD228" s="36"/>
      <c r="DE228" s="36"/>
      <c r="DF228" s="36"/>
      <c r="DG228" s="36"/>
      <c r="DH228" s="36"/>
      <c r="DI228" s="36"/>
      <c r="DJ228" s="36"/>
      <c r="DK228" s="36"/>
      <c r="DL228" s="36"/>
      <c r="DM228" s="36"/>
      <c r="DN228" s="36"/>
      <c r="DO228" s="36"/>
      <c r="DP228" s="36"/>
      <c r="DQ228" s="36"/>
      <c r="DR228" s="36"/>
      <c r="DS228" s="36"/>
      <c r="DT228" s="36"/>
      <c r="DU228" s="36"/>
      <c r="DV228" s="36"/>
      <c r="DW228" s="36"/>
      <c r="DX228" s="36"/>
      <c r="DY228" s="36"/>
      <c r="DZ228" s="36"/>
      <c r="EA228" s="36"/>
      <c r="EB228" s="36"/>
      <c r="EC228" s="36"/>
      <c r="ED228" s="36"/>
      <c r="EE228" s="36"/>
      <c r="EF228" s="36"/>
      <c r="EG228" s="36"/>
      <c r="EH228" s="36"/>
      <c r="EI228" s="36"/>
      <c r="EJ228" s="36"/>
      <c r="EK228" s="36"/>
      <c r="EL228" s="36"/>
      <c r="EM228" s="36"/>
      <c r="EN228" s="36"/>
      <c r="EO228" s="36"/>
      <c r="EP228" s="36"/>
      <c r="EQ228" s="36"/>
      <c r="ER228" s="36"/>
      <c r="ES228" s="36"/>
      <c r="ET228" s="36"/>
      <c r="EU228" s="36"/>
      <c r="EV228" s="36"/>
      <c r="EW228" s="36"/>
      <c r="EX228" s="36"/>
      <c r="EY228" s="36"/>
      <c r="EZ228" s="36"/>
      <c r="FA228" s="36"/>
      <c r="FB228" s="36"/>
      <c r="FC228" s="36"/>
      <c r="FD228" s="36"/>
      <c r="FE228" s="36"/>
      <c r="FF228" s="36"/>
      <c r="FG228" s="36"/>
      <c r="FH228" s="36"/>
      <c r="FI228" s="36"/>
      <c r="FJ228" s="36"/>
      <c r="FK228" s="36"/>
      <c r="FL228" s="36"/>
      <c r="FM228" s="36"/>
      <c r="FN228" s="36"/>
      <c r="FO228" s="36"/>
      <c r="FP228" s="36"/>
      <c r="FQ228" s="36"/>
      <c r="FR228" s="36"/>
      <c r="FS228" s="36"/>
      <c r="FT228" s="36"/>
      <c r="FU228" s="36"/>
      <c r="FV228" s="36"/>
      <c r="FW228" s="36"/>
      <c r="FX228" s="36"/>
      <c r="FY228" s="36"/>
      <c r="FZ228" s="36"/>
      <c r="GA228" s="36"/>
      <c r="GB228" s="36"/>
      <c r="GC228" s="36"/>
      <c r="GD228" s="36"/>
      <c r="GE228" s="36"/>
      <c r="GF228" s="36"/>
      <c r="GG228" s="36"/>
      <c r="GH228" s="36"/>
      <c r="GI228" s="36"/>
      <c r="GJ228" s="36"/>
      <c r="GK228" s="36"/>
      <c r="GL228" s="36"/>
      <c r="GM228" s="36"/>
      <c r="GN228" s="36"/>
      <c r="GO228" s="36"/>
      <c r="GP228" s="36"/>
      <c r="GQ228" s="36"/>
      <c r="GR228" s="36"/>
      <c r="GS228" s="36"/>
      <c r="GT228" s="36"/>
      <c r="GU228" s="36"/>
      <c r="GV228" s="36"/>
      <c r="GW228" s="36"/>
      <c r="GX228" s="36"/>
      <c r="GY228" s="36"/>
      <c r="GZ228" s="36"/>
      <c r="HA228" s="36"/>
      <c r="HB228" s="36"/>
      <c r="HC228" s="36"/>
      <c r="HD228" s="36"/>
      <c r="HE228" s="36"/>
      <c r="HF228" s="36"/>
      <c r="HG228" s="36"/>
      <c r="HH228" s="36"/>
      <c r="HI228" s="36"/>
      <c r="HJ228" s="36"/>
      <c r="HK228" s="36"/>
      <c r="HL228" s="36"/>
      <c r="HM228" s="36"/>
      <c r="HN228" s="36"/>
      <c r="HO228" s="36"/>
      <c r="HP228" s="36"/>
      <c r="HQ228" s="36"/>
      <c r="HR228" s="36"/>
      <c r="HS228" s="36"/>
      <c r="HT228" s="36"/>
      <c r="HU228" s="36"/>
      <c r="HV228" s="36"/>
      <c r="HW228" s="36"/>
      <c r="HX228" s="36"/>
      <c r="HY228" s="36"/>
      <c r="HZ228" s="36"/>
      <c r="IA228" s="36"/>
      <c r="IB228" s="36"/>
      <c r="IC228" s="36"/>
      <c r="ID228" s="36"/>
      <c r="IE228" s="36"/>
      <c r="IF228" s="36"/>
      <c r="IG228" s="36"/>
      <c r="IH228" s="36"/>
      <c r="II228" s="36"/>
      <c r="IJ228" s="36"/>
      <c r="IK228" s="36"/>
      <c r="IL228" s="36"/>
      <c r="IM228" s="36"/>
      <c r="IN228" s="36"/>
      <c r="IO228" s="36"/>
      <c r="IP228" s="36"/>
      <c r="IQ228" s="36"/>
      <c r="IR228" s="36"/>
      <c r="IS228" s="36"/>
      <c r="IT228" s="36"/>
      <c r="IU228" s="36"/>
      <c r="IV228" s="36"/>
    </row>
    <row r="229" spans="1:256" s="37" customFormat="1" ht="16.05" customHeight="1">
      <c r="A229" s="39">
        <v>43371</v>
      </c>
      <c r="B229" s="38" t="s">
        <v>17</v>
      </c>
      <c r="C229" s="38" t="s">
        <v>18</v>
      </c>
      <c r="D229" s="38" t="s">
        <v>290</v>
      </c>
      <c r="E229" s="44">
        <v>-17.23</v>
      </c>
      <c r="F229" s="33">
        <f t="shared" si="4"/>
        <v>1262.2699999999984</v>
      </c>
      <c r="G229" s="8" t="s">
        <v>135</v>
      </c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  <c r="CL229" s="36"/>
      <c r="CM229" s="36"/>
      <c r="CN229" s="36"/>
      <c r="CO229" s="36"/>
      <c r="CP229" s="36"/>
      <c r="CQ229" s="36"/>
      <c r="CR229" s="36"/>
      <c r="CS229" s="36"/>
      <c r="CT229" s="36"/>
      <c r="CU229" s="36"/>
      <c r="CV229" s="36"/>
      <c r="CW229" s="36"/>
      <c r="CX229" s="36"/>
      <c r="CY229" s="36"/>
      <c r="CZ229" s="36"/>
      <c r="DA229" s="36"/>
      <c r="DB229" s="36"/>
      <c r="DC229" s="36"/>
      <c r="DD229" s="36"/>
      <c r="DE229" s="36"/>
      <c r="DF229" s="36"/>
      <c r="DG229" s="36"/>
      <c r="DH229" s="36"/>
      <c r="DI229" s="36"/>
      <c r="DJ229" s="36"/>
      <c r="DK229" s="36"/>
      <c r="DL229" s="36"/>
      <c r="DM229" s="36"/>
      <c r="DN229" s="36"/>
      <c r="DO229" s="36"/>
      <c r="DP229" s="36"/>
      <c r="DQ229" s="36"/>
      <c r="DR229" s="36"/>
      <c r="DS229" s="36"/>
      <c r="DT229" s="36"/>
      <c r="DU229" s="36"/>
      <c r="DV229" s="36"/>
      <c r="DW229" s="36"/>
      <c r="DX229" s="36"/>
      <c r="DY229" s="36"/>
      <c r="DZ229" s="36"/>
      <c r="EA229" s="36"/>
      <c r="EB229" s="36"/>
      <c r="EC229" s="36"/>
      <c r="ED229" s="36"/>
      <c r="EE229" s="36"/>
      <c r="EF229" s="36"/>
      <c r="EG229" s="36"/>
      <c r="EH229" s="36"/>
      <c r="EI229" s="36"/>
      <c r="EJ229" s="36"/>
      <c r="EK229" s="36"/>
      <c r="EL229" s="36"/>
      <c r="EM229" s="36"/>
      <c r="EN229" s="36"/>
      <c r="EO229" s="36"/>
      <c r="EP229" s="36"/>
      <c r="EQ229" s="36"/>
      <c r="ER229" s="36"/>
      <c r="ES229" s="36"/>
      <c r="ET229" s="36"/>
      <c r="EU229" s="36"/>
      <c r="EV229" s="36"/>
      <c r="EW229" s="36"/>
      <c r="EX229" s="36"/>
      <c r="EY229" s="36"/>
      <c r="EZ229" s="36"/>
      <c r="FA229" s="36"/>
      <c r="FB229" s="36"/>
      <c r="FC229" s="36"/>
      <c r="FD229" s="36"/>
      <c r="FE229" s="36"/>
      <c r="FF229" s="36"/>
      <c r="FG229" s="36"/>
      <c r="FH229" s="36"/>
      <c r="FI229" s="36"/>
      <c r="FJ229" s="36"/>
      <c r="FK229" s="36"/>
      <c r="FL229" s="36"/>
      <c r="FM229" s="36"/>
      <c r="FN229" s="36"/>
      <c r="FO229" s="36"/>
      <c r="FP229" s="36"/>
      <c r="FQ229" s="36"/>
      <c r="FR229" s="36"/>
      <c r="FS229" s="36"/>
      <c r="FT229" s="36"/>
      <c r="FU229" s="36"/>
      <c r="FV229" s="36"/>
      <c r="FW229" s="36"/>
      <c r="FX229" s="36"/>
      <c r="FY229" s="36"/>
      <c r="FZ229" s="36"/>
      <c r="GA229" s="36"/>
      <c r="GB229" s="36"/>
      <c r="GC229" s="36"/>
      <c r="GD229" s="36"/>
      <c r="GE229" s="36"/>
      <c r="GF229" s="36"/>
      <c r="GG229" s="36"/>
      <c r="GH229" s="36"/>
      <c r="GI229" s="36"/>
      <c r="GJ229" s="36"/>
      <c r="GK229" s="36"/>
      <c r="GL229" s="36"/>
      <c r="GM229" s="36"/>
      <c r="GN229" s="36"/>
      <c r="GO229" s="36"/>
      <c r="GP229" s="36"/>
      <c r="GQ229" s="36"/>
      <c r="GR229" s="36"/>
      <c r="GS229" s="36"/>
      <c r="GT229" s="36"/>
      <c r="GU229" s="36"/>
      <c r="GV229" s="36"/>
      <c r="GW229" s="36"/>
      <c r="GX229" s="36"/>
      <c r="GY229" s="36"/>
      <c r="GZ229" s="36"/>
      <c r="HA229" s="36"/>
      <c r="HB229" s="36"/>
      <c r="HC229" s="36"/>
      <c r="HD229" s="36"/>
      <c r="HE229" s="36"/>
      <c r="HF229" s="36"/>
      <c r="HG229" s="36"/>
      <c r="HH229" s="36"/>
      <c r="HI229" s="36"/>
      <c r="HJ229" s="36"/>
      <c r="HK229" s="36"/>
      <c r="HL229" s="36"/>
      <c r="HM229" s="36"/>
      <c r="HN229" s="36"/>
      <c r="HO229" s="36"/>
      <c r="HP229" s="36"/>
      <c r="HQ229" s="36"/>
      <c r="HR229" s="36"/>
      <c r="HS229" s="36"/>
      <c r="HT229" s="36"/>
      <c r="HU229" s="36"/>
      <c r="HV229" s="36"/>
      <c r="HW229" s="36"/>
      <c r="HX229" s="36"/>
      <c r="HY229" s="36"/>
      <c r="HZ229" s="36"/>
      <c r="IA229" s="36"/>
      <c r="IB229" s="36"/>
      <c r="IC229" s="36"/>
      <c r="ID229" s="36"/>
      <c r="IE229" s="36"/>
      <c r="IF229" s="36"/>
      <c r="IG229" s="36"/>
      <c r="IH229" s="36"/>
      <c r="II229" s="36"/>
      <c r="IJ229" s="36"/>
      <c r="IK229" s="36"/>
      <c r="IL229" s="36"/>
      <c r="IM229" s="36"/>
      <c r="IN229" s="36"/>
      <c r="IO229" s="36"/>
      <c r="IP229" s="36"/>
      <c r="IQ229" s="36"/>
      <c r="IR229" s="36"/>
      <c r="IS229" s="36"/>
      <c r="IT229" s="36"/>
      <c r="IU229" s="36"/>
      <c r="IV229" s="36"/>
    </row>
    <row r="230" spans="1:256" s="37" customFormat="1" ht="16.05" customHeight="1">
      <c r="A230" s="39">
        <v>43371</v>
      </c>
      <c r="B230" s="38" t="s">
        <v>17</v>
      </c>
      <c r="C230" s="38" t="s">
        <v>18</v>
      </c>
      <c r="D230" s="38" t="s">
        <v>289</v>
      </c>
      <c r="E230" s="44">
        <v>-18</v>
      </c>
      <c r="F230" s="33">
        <f t="shared" si="4"/>
        <v>1244.2699999999984</v>
      </c>
      <c r="G230" s="36" t="s">
        <v>193</v>
      </c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6"/>
      <c r="CE230" s="36"/>
      <c r="CF230" s="36"/>
      <c r="CG230" s="36"/>
      <c r="CH230" s="36"/>
      <c r="CI230" s="36"/>
      <c r="CJ230" s="36"/>
      <c r="CK230" s="36"/>
      <c r="CL230" s="36"/>
      <c r="CM230" s="36"/>
      <c r="CN230" s="36"/>
      <c r="CO230" s="36"/>
      <c r="CP230" s="36"/>
      <c r="CQ230" s="36"/>
      <c r="CR230" s="36"/>
      <c r="CS230" s="36"/>
      <c r="CT230" s="36"/>
      <c r="CU230" s="36"/>
      <c r="CV230" s="36"/>
      <c r="CW230" s="36"/>
      <c r="CX230" s="36"/>
      <c r="CY230" s="36"/>
      <c r="CZ230" s="36"/>
      <c r="DA230" s="36"/>
      <c r="DB230" s="36"/>
      <c r="DC230" s="36"/>
      <c r="DD230" s="36"/>
      <c r="DE230" s="36"/>
      <c r="DF230" s="36"/>
      <c r="DG230" s="36"/>
      <c r="DH230" s="36"/>
      <c r="DI230" s="36"/>
      <c r="DJ230" s="36"/>
      <c r="DK230" s="36"/>
      <c r="DL230" s="36"/>
      <c r="DM230" s="36"/>
      <c r="DN230" s="36"/>
      <c r="DO230" s="36"/>
      <c r="DP230" s="36"/>
      <c r="DQ230" s="36"/>
      <c r="DR230" s="36"/>
      <c r="DS230" s="36"/>
      <c r="DT230" s="36"/>
      <c r="DU230" s="36"/>
      <c r="DV230" s="36"/>
      <c r="DW230" s="36"/>
      <c r="DX230" s="36"/>
      <c r="DY230" s="36"/>
      <c r="DZ230" s="36"/>
      <c r="EA230" s="36"/>
      <c r="EB230" s="36"/>
      <c r="EC230" s="36"/>
      <c r="ED230" s="36"/>
      <c r="EE230" s="36"/>
      <c r="EF230" s="36"/>
      <c r="EG230" s="36"/>
      <c r="EH230" s="36"/>
      <c r="EI230" s="36"/>
      <c r="EJ230" s="36"/>
      <c r="EK230" s="36"/>
      <c r="EL230" s="36"/>
      <c r="EM230" s="36"/>
      <c r="EN230" s="36"/>
      <c r="EO230" s="36"/>
      <c r="EP230" s="36"/>
      <c r="EQ230" s="36"/>
      <c r="ER230" s="36"/>
      <c r="ES230" s="36"/>
      <c r="ET230" s="36"/>
      <c r="EU230" s="36"/>
      <c r="EV230" s="36"/>
      <c r="EW230" s="36"/>
      <c r="EX230" s="36"/>
      <c r="EY230" s="36"/>
      <c r="EZ230" s="36"/>
      <c r="FA230" s="36"/>
      <c r="FB230" s="36"/>
      <c r="FC230" s="36"/>
      <c r="FD230" s="36"/>
      <c r="FE230" s="36"/>
      <c r="FF230" s="36"/>
      <c r="FG230" s="36"/>
      <c r="FH230" s="36"/>
      <c r="FI230" s="36"/>
      <c r="FJ230" s="36"/>
      <c r="FK230" s="36"/>
      <c r="FL230" s="36"/>
      <c r="FM230" s="36"/>
      <c r="FN230" s="36"/>
      <c r="FO230" s="36"/>
      <c r="FP230" s="36"/>
      <c r="FQ230" s="36"/>
      <c r="FR230" s="36"/>
      <c r="FS230" s="36"/>
      <c r="FT230" s="36"/>
      <c r="FU230" s="36"/>
      <c r="FV230" s="36"/>
      <c r="FW230" s="36"/>
      <c r="FX230" s="36"/>
      <c r="FY230" s="36"/>
      <c r="FZ230" s="36"/>
      <c r="GA230" s="36"/>
      <c r="GB230" s="36"/>
      <c r="GC230" s="36"/>
      <c r="GD230" s="36"/>
      <c r="GE230" s="36"/>
      <c r="GF230" s="36"/>
      <c r="GG230" s="36"/>
      <c r="GH230" s="36"/>
      <c r="GI230" s="36"/>
      <c r="GJ230" s="36"/>
      <c r="GK230" s="36"/>
      <c r="GL230" s="36"/>
      <c r="GM230" s="36"/>
      <c r="GN230" s="36"/>
      <c r="GO230" s="36"/>
      <c r="GP230" s="36"/>
      <c r="GQ230" s="36"/>
      <c r="GR230" s="36"/>
      <c r="GS230" s="36"/>
      <c r="GT230" s="36"/>
      <c r="GU230" s="36"/>
      <c r="GV230" s="36"/>
      <c r="GW230" s="36"/>
      <c r="GX230" s="36"/>
      <c r="GY230" s="36"/>
      <c r="GZ230" s="36"/>
      <c r="HA230" s="36"/>
      <c r="HB230" s="36"/>
      <c r="HC230" s="36"/>
      <c r="HD230" s="36"/>
      <c r="HE230" s="36"/>
      <c r="HF230" s="36"/>
      <c r="HG230" s="36"/>
      <c r="HH230" s="36"/>
      <c r="HI230" s="36"/>
      <c r="HJ230" s="36"/>
      <c r="HK230" s="36"/>
      <c r="HL230" s="36"/>
      <c r="HM230" s="36"/>
      <c r="HN230" s="36"/>
      <c r="HO230" s="36"/>
      <c r="HP230" s="36"/>
      <c r="HQ230" s="36"/>
      <c r="HR230" s="36"/>
      <c r="HS230" s="36"/>
      <c r="HT230" s="36"/>
      <c r="HU230" s="36"/>
      <c r="HV230" s="36"/>
      <c r="HW230" s="36"/>
      <c r="HX230" s="36"/>
      <c r="HY230" s="36"/>
      <c r="HZ230" s="36"/>
      <c r="IA230" s="36"/>
      <c r="IB230" s="36"/>
      <c r="IC230" s="36"/>
      <c r="ID230" s="36"/>
      <c r="IE230" s="36"/>
      <c r="IF230" s="36"/>
      <c r="IG230" s="36"/>
      <c r="IH230" s="36"/>
      <c r="II230" s="36"/>
      <c r="IJ230" s="36"/>
      <c r="IK230" s="36"/>
      <c r="IL230" s="36"/>
      <c r="IM230" s="36"/>
      <c r="IN230" s="36"/>
      <c r="IO230" s="36"/>
      <c r="IP230" s="36"/>
      <c r="IQ230" s="36"/>
      <c r="IR230" s="36"/>
      <c r="IS230" s="36"/>
      <c r="IT230" s="36"/>
      <c r="IU230" s="36"/>
      <c r="IV230" s="36"/>
    </row>
    <row r="231" spans="1:256" s="37" customFormat="1" ht="16.05" customHeight="1">
      <c r="A231" s="39">
        <v>43371</v>
      </c>
      <c r="B231" s="38" t="s">
        <v>17</v>
      </c>
      <c r="C231" s="38" t="s">
        <v>18</v>
      </c>
      <c r="D231" s="38" t="s">
        <v>283</v>
      </c>
      <c r="E231" s="44">
        <v>-32.92</v>
      </c>
      <c r="F231" s="33">
        <f t="shared" si="4"/>
        <v>1211.3499999999983</v>
      </c>
      <c r="G231" s="8" t="s">
        <v>134</v>
      </c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6"/>
      <c r="CE231" s="36"/>
      <c r="CF231" s="36"/>
      <c r="CG231" s="36"/>
      <c r="CH231" s="36"/>
      <c r="CI231" s="36"/>
      <c r="CJ231" s="36"/>
      <c r="CK231" s="36"/>
      <c r="CL231" s="36"/>
      <c r="CM231" s="36"/>
      <c r="CN231" s="36"/>
      <c r="CO231" s="36"/>
      <c r="CP231" s="36"/>
      <c r="CQ231" s="36"/>
      <c r="CR231" s="36"/>
      <c r="CS231" s="36"/>
      <c r="CT231" s="36"/>
      <c r="CU231" s="36"/>
      <c r="CV231" s="36"/>
      <c r="CW231" s="36"/>
      <c r="CX231" s="36"/>
      <c r="CY231" s="36"/>
      <c r="CZ231" s="36"/>
      <c r="DA231" s="36"/>
      <c r="DB231" s="36"/>
      <c r="DC231" s="36"/>
      <c r="DD231" s="36"/>
      <c r="DE231" s="36"/>
      <c r="DF231" s="36"/>
      <c r="DG231" s="36"/>
      <c r="DH231" s="36"/>
      <c r="DI231" s="36"/>
      <c r="DJ231" s="36"/>
      <c r="DK231" s="36"/>
      <c r="DL231" s="36"/>
      <c r="DM231" s="36"/>
      <c r="DN231" s="36"/>
      <c r="DO231" s="36"/>
      <c r="DP231" s="36"/>
      <c r="DQ231" s="36"/>
      <c r="DR231" s="36"/>
      <c r="DS231" s="36"/>
      <c r="DT231" s="36"/>
      <c r="DU231" s="36"/>
      <c r="DV231" s="36"/>
      <c r="DW231" s="36"/>
      <c r="DX231" s="36"/>
      <c r="DY231" s="36"/>
      <c r="DZ231" s="36"/>
      <c r="EA231" s="36"/>
      <c r="EB231" s="36"/>
      <c r="EC231" s="36"/>
      <c r="ED231" s="36"/>
      <c r="EE231" s="36"/>
      <c r="EF231" s="36"/>
      <c r="EG231" s="36"/>
      <c r="EH231" s="36"/>
      <c r="EI231" s="36"/>
      <c r="EJ231" s="36"/>
      <c r="EK231" s="36"/>
      <c r="EL231" s="36"/>
      <c r="EM231" s="36"/>
      <c r="EN231" s="36"/>
      <c r="EO231" s="36"/>
      <c r="EP231" s="36"/>
      <c r="EQ231" s="36"/>
      <c r="ER231" s="36"/>
      <c r="ES231" s="36"/>
      <c r="ET231" s="36"/>
      <c r="EU231" s="36"/>
      <c r="EV231" s="36"/>
      <c r="EW231" s="36"/>
      <c r="EX231" s="36"/>
      <c r="EY231" s="36"/>
      <c r="EZ231" s="36"/>
      <c r="FA231" s="36"/>
      <c r="FB231" s="36"/>
      <c r="FC231" s="36"/>
      <c r="FD231" s="36"/>
      <c r="FE231" s="36"/>
      <c r="FF231" s="36"/>
      <c r="FG231" s="36"/>
      <c r="FH231" s="36"/>
      <c r="FI231" s="36"/>
      <c r="FJ231" s="36"/>
      <c r="FK231" s="36"/>
      <c r="FL231" s="36"/>
      <c r="FM231" s="36"/>
      <c r="FN231" s="36"/>
      <c r="FO231" s="36"/>
      <c r="FP231" s="36"/>
      <c r="FQ231" s="36"/>
      <c r="FR231" s="36"/>
      <c r="FS231" s="36"/>
      <c r="FT231" s="36"/>
      <c r="FU231" s="36"/>
      <c r="FV231" s="36"/>
      <c r="FW231" s="36"/>
      <c r="FX231" s="36"/>
      <c r="FY231" s="36"/>
      <c r="FZ231" s="36"/>
      <c r="GA231" s="36"/>
      <c r="GB231" s="36"/>
      <c r="GC231" s="36"/>
      <c r="GD231" s="36"/>
      <c r="GE231" s="36"/>
      <c r="GF231" s="36"/>
      <c r="GG231" s="36"/>
      <c r="GH231" s="36"/>
      <c r="GI231" s="36"/>
      <c r="GJ231" s="36"/>
      <c r="GK231" s="36"/>
      <c r="GL231" s="36"/>
      <c r="GM231" s="36"/>
      <c r="GN231" s="36"/>
      <c r="GO231" s="36"/>
      <c r="GP231" s="36"/>
      <c r="GQ231" s="36"/>
      <c r="GR231" s="36"/>
      <c r="GS231" s="36"/>
      <c r="GT231" s="36"/>
      <c r="GU231" s="36"/>
      <c r="GV231" s="36"/>
      <c r="GW231" s="36"/>
      <c r="GX231" s="36"/>
      <c r="GY231" s="36"/>
      <c r="GZ231" s="36"/>
      <c r="HA231" s="36"/>
      <c r="HB231" s="36"/>
      <c r="HC231" s="36"/>
      <c r="HD231" s="36"/>
      <c r="HE231" s="36"/>
      <c r="HF231" s="36"/>
      <c r="HG231" s="36"/>
      <c r="HH231" s="36"/>
      <c r="HI231" s="36"/>
      <c r="HJ231" s="36"/>
      <c r="HK231" s="36"/>
      <c r="HL231" s="36"/>
      <c r="HM231" s="36"/>
      <c r="HN231" s="36"/>
      <c r="HO231" s="36"/>
      <c r="HP231" s="36"/>
      <c r="HQ231" s="36"/>
      <c r="HR231" s="36"/>
      <c r="HS231" s="36"/>
      <c r="HT231" s="36"/>
      <c r="HU231" s="36"/>
      <c r="HV231" s="36"/>
      <c r="HW231" s="36"/>
      <c r="HX231" s="36"/>
      <c r="HY231" s="36"/>
      <c r="HZ231" s="36"/>
      <c r="IA231" s="36"/>
      <c r="IB231" s="36"/>
      <c r="IC231" s="36"/>
      <c r="ID231" s="36"/>
      <c r="IE231" s="36"/>
      <c r="IF231" s="36"/>
      <c r="IG231" s="36"/>
      <c r="IH231" s="36"/>
      <c r="II231" s="36"/>
      <c r="IJ231" s="36"/>
      <c r="IK231" s="36"/>
      <c r="IL231" s="36"/>
      <c r="IM231" s="36"/>
      <c r="IN231" s="36"/>
      <c r="IO231" s="36"/>
      <c r="IP231" s="36"/>
      <c r="IQ231" s="36"/>
      <c r="IR231" s="36"/>
      <c r="IS231" s="36"/>
      <c r="IT231" s="36"/>
      <c r="IU231" s="36"/>
      <c r="IV231" s="36"/>
    </row>
    <row r="232" spans="1:256" s="37" customFormat="1" ht="16.05" customHeight="1">
      <c r="A232" s="39">
        <v>43371</v>
      </c>
      <c r="B232" s="38" t="s">
        <v>17</v>
      </c>
      <c r="C232" s="38" t="s">
        <v>18</v>
      </c>
      <c r="D232" s="38" t="s">
        <v>279</v>
      </c>
      <c r="E232" s="44">
        <v>-77.900000000000006</v>
      </c>
      <c r="F232" s="33">
        <f t="shared" si="4"/>
        <v>1133.4499999999982</v>
      </c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6"/>
      <c r="CE232" s="36"/>
      <c r="CF232" s="36"/>
      <c r="CG232" s="36"/>
      <c r="CH232" s="36"/>
      <c r="CI232" s="36"/>
      <c r="CJ232" s="36"/>
      <c r="CK232" s="36"/>
      <c r="CL232" s="36"/>
      <c r="CM232" s="36"/>
      <c r="CN232" s="36"/>
      <c r="CO232" s="36"/>
      <c r="CP232" s="36"/>
      <c r="CQ232" s="36"/>
      <c r="CR232" s="36"/>
      <c r="CS232" s="36"/>
      <c r="CT232" s="36"/>
      <c r="CU232" s="36"/>
      <c r="CV232" s="36"/>
      <c r="CW232" s="36"/>
      <c r="CX232" s="36"/>
      <c r="CY232" s="36"/>
      <c r="CZ232" s="36"/>
      <c r="DA232" s="36"/>
      <c r="DB232" s="36"/>
      <c r="DC232" s="36"/>
      <c r="DD232" s="36"/>
      <c r="DE232" s="36"/>
      <c r="DF232" s="36"/>
      <c r="DG232" s="36"/>
      <c r="DH232" s="36"/>
      <c r="DI232" s="36"/>
      <c r="DJ232" s="36"/>
      <c r="DK232" s="36"/>
      <c r="DL232" s="36"/>
      <c r="DM232" s="36"/>
      <c r="DN232" s="36"/>
      <c r="DO232" s="36"/>
      <c r="DP232" s="36"/>
      <c r="DQ232" s="36"/>
      <c r="DR232" s="36"/>
      <c r="DS232" s="36"/>
      <c r="DT232" s="36"/>
      <c r="DU232" s="36"/>
      <c r="DV232" s="36"/>
      <c r="DW232" s="36"/>
      <c r="DX232" s="36"/>
      <c r="DY232" s="36"/>
      <c r="DZ232" s="36"/>
      <c r="EA232" s="36"/>
      <c r="EB232" s="36"/>
      <c r="EC232" s="36"/>
      <c r="ED232" s="36"/>
      <c r="EE232" s="36"/>
      <c r="EF232" s="36"/>
      <c r="EG232" s="36"/>
      <c r="EH232" s="36"/>
      <c r="EI232" s="36"/>
      <c r="EJ232" s="36"/>
      <c r="EK232" s="36"/>
      <c r="EL232" s="36"/>
      <c r="EM232" s="36"/>
      <c r="EN232" s="36"/>
      <c r="EO232" s="36"/>
      <c r="EP232" s="36"/>
      <c r="EQ232" s="36"/>
      <c r="ER232" s="36"/>
      <c r="ES232" s="36"/>
      <c r="ET232" s="36"/>
      <c r="EU232" s="36"/>
      <c r="EV232" s="36"/>
      <c r="EW232" s="36"/>
      <c r="EX232" s="36"/>
      <c r="EY232" s="36"/>
      <c r="EZ232" s="36"/>
      <c r="FA232" s="36"/>
      <c r="FB232" s="36"/>
      <c r="FC232" s="36"/>
      <c r="FD232" s="36"/>
      <c r="FE232" s="36"/>
      <c r="FF232" s="36"/>
      <c r="FG232" s="36"/>
      <c r="FH232" s="36"/>
      <c r="FI232" s="36"/>
      <c r="FJ232" s="36"/>
      <c r="FK232" s="36"/>
      <c r="FL232" s="36"/>
      <c r="FM232" s="36"/>
      <c r="FN232" s="36"/>
      <c r="FO232" s="36"/>
      <c r="FP232" s="36"/>
      <c r="FQ232" s="36"/>
      <c r="FR232" s="36"/>
      <c r="FS232" s="36"/>
      <c r="FT232" s="36"/>
      <c r="FU232" s="36"/>
      <c r="FV232" s="36"/>
      <c r="FW232" s="36"/>
      <c r="FX232" s="36"/>
      <c r="FY232" s="36"/>
      <c r="FZ232" s="36"/>
      <c r="GA232" s="36"/>
      <c r="GB232" s="36"/>
      <c r="GC232" s="36"/>
      <c r="GD232" s="36"/>
      <c r="GE232" s="36"/>
      <c r="GF232" s="36"/>
      <c r="GG232" s="36"/>
      <c r="GH232" s="36"/>
      <c r="GI232" s="36"/>
      <c r="GJ232" s="36"/>
      <c r="GK232" s="36"/>
      <c r="GL232" s="36"/>
      <c r="GM232" s="36"/>
      <c r="GN232" s="36"/>
      <c r="GO232" s="36"/>
      <c r="GP232" s="36"/>
      <c r="GQ232" s="36"/>
      <c r="GR232" s="36"/>
      <c r="GS232" s="36"/>
      <c r="GT232" s="36"/>
      <c r="GU232" s="36"/>
      <c r="GV232" s="36"/>
      <c r="GW232" s="36"/>
      <c r="GX232" s="36"/>
      <c r="GY232" s="36"/>
      <c r="GZ232" s="36"/>
      <c r="HA232" s="36"/>
      <c r="HB232" s="36"/>
      <c r="HC232" s="36"/>
      <c r="HD232" s="36"/>
      <c r="HE232" s="36"/>
      <c r="HF232" s="36"/>
      <c r="HG232" s="36"/>
      <c r="HH232" s="36"/>
      <c r="HI232" s="36"/>
      <c r="HJ232" s="36"/>
      <c r="HK232" s="36"/>
      <c r="HL232" s="36"/>
      <c r="HM232" s="36"/>
      <c r="HN232" s="36"/>
      <c r="HO232" s="36"/>
      <c r="HP232" s="36"/>
      <c r="HQ232" s="36"/>
      <c r="HR232" s="36"/>
      <c r="HS232" s="36"/>
      <c r="HT232" s="36"/>
      <c r="HU232" s="36"/>
      <c r="HV232" s="36"/>
      <c r="HW232" s="36"/>
      <c r="HX232" s="36"/>
      <c r="HY232" s="36"/>
      <c r="HZ232" s="36"/>
      <c r="IA232" s="36"/>
      <c r="IB232" s="36"/>
      <c r="IC232" s="36"/>
      <c r="ID232" s="36"/>
      <c r="IE232" s="36"/>
      <c r="IF232" s="36"/>
      <c r="IG232" s="36"/>
      <c r="IH232" s="36"/>
      <c r="II232" s="36"/>
      <c r="IJ232" s="36"/>
      <c r="IK232" s="36"/>
      <c r="IL232" s="36"/>
      <c r="IM232" s="36"/>
      <c r="IN232" s="36"/>
      <c r="IO232" s="36"/>
      <c r="IP232" s="36"/>
      <c r="IQ232" s="36"/>
      <c r="IR232" s="36"/>
      <c r="IS232" s="36"/>
      <c r="IT232" s="36"/>
      <c r="IU232" s="36"/>
      <c r="IV232" s="36"/>
    </row>
    <row r="233" spans="1:256" s="37" customFormat="1" ht="16.05" customHeight="1">
      <c r="A233" s="39">
        <v>43371</v>
      </c>
      <c r="B233" s="38" t="s">
        <v>17</v>
      </c>
      <c r="C233" s="38" t="s">
        <v>18</v>
      </c>
      <c r="D233" s="38" t="s">
        <v>282</v>
      </c>
      <c r="E233" s="44">
        <v>-33.99</v>
      </c>
      <c r="F233" s="33">
        <f t="shared" si="4"/>
        <v>1099.4599999999982</v>
      </c>
      <c r="G233" s="8" t="s">
        <v>191</v>
      </c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6"/>
      <c r="CE233" s="36"/>
      <c r="CF233" s="36"/>
      <c r="CG233" s="36"/>
      <c r="CH233" s="36"/>
      <c r="CI233" s="36"/>
      <c r="CJ233" s="36"/>
      <c r="CK233" s="36"/>
      <c r="CL233" s="36"/>
      <c r="CM233" s="36"/>
      <c r="CN233" s="36"/>
      <c r="CO233" s="36"/>
      <c r="CP233" s="36"/>
      <c r="CQ233" s="36"/>
      <c r="CR233" s="36"/>
      <c r="CS233" s="36"/>
      <c r="CT233" s="36"/>
      <c r="CU233" s="36"/>
      <c r="CV233" s="36"/>
      <c r="CW233" s="36"/>
      <c r="CX233" s="36"/>
      <c r="CY233" s="36"/>
      <c r="CZ233" s="36"/>
      <c r="DA233" s="36"/>
      <c r="DB233" s="36"/>
      <c r="DC233" s="36"/>
      <c r="DD233" s="36"/>
      <c r="DE233" s="36"/>
      <c r="DF233" s="36"/>
      <c r="DG233" s="36"/>
      <c r="DH233" s="36"/>
      <c r="DI233" s="36"/>
      <c r="DJ233" s="36"/>
      <c r="DK233" s="36"/>
      <c r="DL233" s="36"/>
      <c r="DM233" s="36"/>
      <c r="DN233" s="36"/>
      <c r="DO233" s="36"/>
      <c r="DP233" s="36"/>
      <c r="DQ233" s="36"/>
      <c r="DR233" s="36"/>
      <c r="DS233" s="36"/>
      <c r="DT233" s="36"/>
      <c r="DU233" s="36"/>
      <c r="DV233" s="36"/>
      <c r="DW233" s="36"/>
      <c r="DX233" s="36"/>
      <c r="DY233" s="36"/>
      <c r="DZ233" s="36"/>
      <c r="EA233" s="36"/>
      <c r="EB233" s="36"/>
      <c r="EC233" s="36"/>
      <c r="ED233" s="36"/>
      <c r="EE233" s="36"/>
      <c r="EF233" s="36"/>
      <c r="EG233" s="36"/>
      <c r="EH233" s="36"/>
      <c r="EI233" s="36"/>
      <c r="EJ233" s="36"/>
      <c r="EK233" s="36"/>
      <c r="EL233" s="36"/>
      <c r="EM233" s="36"/>
      <c r="EN233" s="36"/>
      <c r="EO233" s="36"/>
      <c r="EP233" s="36"/>
      <c r="EQ233" s="36"/>
      <c r="ER233" s="36"/>
      <c r="ES233" s="36"/>
      <c r="ET233" s="36"/>
      <c r="EU233" s="36"/>
      <c r="EV233" s="36"/>
      <c r="EW233" s="36"/>
      <c r="EX233" s="36"/>
      <c r="EY233" s="36"/>
      <c r="EZ233" s="36"/>
      <c r="FA233" s="36"/>
      <c r="FB233" s="36"/>
      <c r="FC233" s="36"/>
      <c r="FD233" s="36"/>
      <c r="FE233" s="36"/>
      <c r="FF233" s="36"/>
      <c r="FG233" s="36"/>
      <c r="FH233" s="36"/>
      <c r="FI233" s="36"/>
      <c r="FJ233" s="36"/>
      <c r="FK233" s="36"/>
      <c r="FL233" s="36"/>
      <c r="FM233" s="36"/>
      <c r="FN233" s="36"/>
      <c r="FO233" s="36"/>
      <c r="FP233" s="36"/>
      <c r="FQ233" s="36"/>
      <c r="FR233" s="36"/>
      <c r="FS233" s="36"/>
      <c r="FT233" s="36"/>
      <c r="FU233" s="36"/>
      <c r="FV233" s="36"/>
      <c r="FW233" s="36"/>
      <c r="FX233" s="36"/>
      <c r="FY233" s="36"/>
      <c r="FZ233" s="36"/>
      <c r="GA233" s="36"/>
      <c r="GB233" s="36"/>
      <c r="GC233" s="36"/>
      <c r="GD233" s="36"/>
      <c r="GE233" s="36"/>
      <c r="GF233" s="36"/>
      <c r="GG233" s="36"/>
      <c r="GH233" s="36"/>
      <c r="GI233" s="36"/>
      <c r="GJ233" s="36"/>
      <c r="GK233" s="36"/>
      <c r="GL233" s="36"/>
      <c r="GM233" s="36"/>
      <c r="GN233" s="36"/>
      <c r="GO233" s="36"/>
      <c r="GP233" s="36"/>
      <c r="GQ233" s="36"/>
      <c r="GR233" s="36"/>
      <c r="GS233" s="36"/>
      <c r="GT233" s="36"/>
      <c r="GU233" s="36"/>
      <c r="GV233" s="36"/>
      <c r="GW233" s="36"/>
      <c r="GX233" s="36"/>
      <c r="GY233" s="36"/>
      <c r="GZ233" s="36"/>
      <c r="HA233" s="36"/>
      <c r="HB233" s="36"/>
      <c r="HC233" s="36"/>
      <c r="HD233" s="36"/>
      <c r="HE233" s="36"/>
      <c r="HF233" s="36"/>
      <c r="HG233" s="36"/>
      <c r="HH233" s="36"/>
      <c r="HI233" s="36"/>
      <c r="HJ233" s="36"/>
      <c r="HK233" s="36"/>
      <c r="HL233" s="36"/>
      <c r="HM233" s="36"/>
      <c r="HN233" s="36"/>
      <c r="HO233" s="36"/>
      <c r="HP233" s="36"/>
      <c r="HQ233" s="36"/>
      <c r="HR233" s="36"/>
      <c r="HS233" s="36"/>
      <c r="HT233" s="36"/>
      <c r="HU233" s="36"/>
      <c r="HV233" s="36"/>
      <c r="HW233" s="36"/>
      <c r="HX233" s="36"/>
      <c r="HY233" s="36"/>
      <c r="HZ233" s="36"/>
      <c r="IA233" s="36"/>
      <c r="IB233" s="36"/>
      <c r="IC233" s="36"/>
      <c r="ID233" s="36"/>
      <c r="IE233" s="36"/>
      <c r="IF233" s="36"/>
      <c r="IG233" s="36"/>
      <c r="IH233" s="36"/>
      <c r="II233" s="36"/>
      <c r="IJ233" s="36"/>
      <c r="IK233" s="36"/>
      <c r="IL233" s="36"/>
      <c r="IM233" s="36"/>
      <c r="IN233" s="36"/>
      <c r="IO233" s="36"/>
      <c r="IP233" s="36"/>
      <c r="IQ233" s="36"/>
      <c r="IR233" s="36"/>
      <c r="IS233" s="36"/>
      <c r="IT233" s="36"/>
      <c r="IU233" s="36"/>
      <c r="IV233" s="36"/>
    </row>
    <row r="234" spans="1:256" s="37" customFormat="1" ht="16.05" customHeight="1">
      <c r="A234" s="39">
        <v>43371</v>
      </c>
      <c r="B234" s="38" t="s">
        <v>17</v>
      </c>
      <c r="C234" s="38" t="s">
        <v>18</v>
      </c>
      <c r="D234" s="38" t="s">
        <v>278</v>
      </c>
      <c r="E234" s="44">
        <v>-151.66999999999999</v>
      </c>
      <c r="F234" s="33">
        <f t="shared" si="4"/>
        <v>947.78999999999826</v>
      </c>
      <c r="G234" s="8" t="s">
        <v>191</v>
      </c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6"/>
      <c r="CE234" s="36"/>
      <c r="CF234" s="36"/>
      <c r="CG234" s="36"/>
      <c r="CH234" s="36"/>
      <c r="CI234" s="36"/>
      <c r="CJ234" s="36"/>
      <c r="CK234" s="36"/>
      <c r="CL234" s="36"/>
      <c r="CM234" s="36"/>
      <c r="CN234" s="36"/>
      <c r="CO234" s="36"/>
      <c r="CP234" s="36"/>
      <c r="CQ234" s="36"/>
      <c r="CR234" s="36"/>
      <c r="CS234" s="36"/>
      <c r="CT234" s="36"/>
      <c r="CU234" s="36"/>
      <c r="CV234" s="36"/>
      <c r="CW234" s="36"/>
      <c r="CX234" s="36"/>
      <c r="CY234" s="36"/>
      <c r="CZ234" s="36"/>
      <c r="DA234" s="36"/>
      <c r="DB234" s="36"/>
      <c r="DC234" s="36"/>
      <c r="DD234" s="36"/>
      <c r="DE234" s="36"/>
      <c r="DF234" s="36"/>
      <c r="DG234" s="36"/>
      <c r="DH234" s="36"/>
      <c r="DI234" s="36"/>
      <c r="DJ234" s="36"/>
      <c r="DK234" s="36"/>
      <c r="DL234" s="36"/>
      <c r="DM234" s="36"/>
      <c r="DN234" s="36"/>
      <c r="DO234" s="36"/>
      <c r="DP234" s="36"/>
      <c r="DQ234" s="36"/>
      <c r="DR234" s="36"/>
      <c r="DS234" s="36"/>
      <c r="DT234" s="36"/>
      <c r="DU234" s="36"/>
      <c r="DV234" s="36"/>
      <c r="DW234" s="36"/>
      <c r="DX234" s="36"/>
      <c r="DY234" s="36"/>
      <c r="DZ234" s="36"/>
      <c r="EA234" s="36"/>
      <c r="EB234" s="36"/>
      <c r="EC234" s="36"/>
      <c r="ED234" s="36"/>
      <c r="EE234" s="36"/>
      <c r="EF234" s="36"/>
      <c r="EG234" s="36"/>
      <c r="EH234" s="36"/>
      <c r="EI234" s="36"/>
      <c r="EJ234" s="36"/>
      <c r="EK234" s="36"/>
      <c r="EL234" s="36"/>
      <c r="EM234" s="36"/>
      <c r="EN234" s="36"/>
      <c r="EO234" s="36"/>
      <c r="EP234" s="36"/>
      <c r="EQ234" s="36"/>
      <c r="ER234" s="36"/>
      <c r="ES234" s="36"/>
      <c r="ET234" s="36"/>
      <c r="EU234" s="36"/>
      <c r="EV234" s="36"/>
      <c r="EW234" s="36"/>
      <c r="EX234" s="36"/>
      <c r="EY234" s="36"/>
      <c r="EZ234" s="36"/>
      <c r="FA234" s="36"/>
      <c r="FB234" s="36"/>
      <c r="FC234" s="36"/>
      <c r="FD234" s="36"/>
      <c r="FE234" s="36"/>
      <c r="FF234" s="36"/>
      <c r="FG234" s="36"/>
      <c r="FH234" s="36"/>
      <c r="FI234" s="36"/>
      <c r="FJ234" s="36"/>
      <c r="FK234" s="36"/>
      <c r="FL234" s="36"/>
      <c r="FM234" s="36"/>
      <c r="FN234" s="36"/>
      <c r="FO234" s="36"/>
      <c r="FP234" s="36"/>
      <c r="FQ234" s="36"/>
      <c r="FR234" s="36"/>
      <c r="FS234" s="36"/>
      <c r="FT234" s="36"/>
      <c r="FU234" s="36"/>
      <c r="FV234" s="36"/>
      <c r="FW234" s="36"/>
      <c r="FX234" s="36"/>
      <c r="FY234" s="36"/>
      <c r="FZ234" s="36"/>
      <c r="GA234" s="36"/>
      <c r="GB234" s="36"/>
      <c r="GC234" s="36"/>
      <c r="GD234" s="36"/>
      <c r="GE234" s="36"/>
      <c r="GF234" s="36"/>
      <c r="GG234" s="36"/>
      <c r="GH234" s="36"/>
      <c r="GI234" s="36"/>
      <c r="GJ234" s="36"/>
      <c r="GK234" s="36"/>
      <c r="GL234" s="36"/>
      <c r="GM234" s="36"/>
      <c r="GN234" s="36"/>
      <c r="GO234" s="36"/>
      <c r="GP234" s="36"/>
      <c r="GQ234" s="36"/>
      <c r="GR234" s="36"/>
      <c r="GS234" s="36"/>
      <c r="GT234" s="36"/>
      <c r="GU234" s="36"/>
      <c r="GV234" s="36"/>
      <c r="GW234" s="36"/>
      <c r="GX234" s="36"/>
      <c r="GY234" s="36"/>
      <c r="GZ234" s="36"/>
      <c r="HA234" s="36"/>
      <c r="HB234" s="36"/>
      <c r="HC234" s="36"/>
      <c r="HD234" s="36"/>
      <c r="HE234" s="36"/>
      <c r="HF234" s="36"/>
      <c r="HG234" s="36"/>
      <c r="HH234" s="36"/>
      <c r="HI234" s="36"/>
      <c r="HJ234" s="36"/>
      <c r="HK234" s="36"/>
      <c r="HL234" s="36"/>
      <c r="HM234" s="36"/>
      <c r="HN234" s="36"/>
      <c r="HO234" s="36"/>
      <c r="HP234" s="36"/>
      <c r="HQ234" s="36"/>
      <c r="HR234" s="36"/>
      <c r="HS234" s="36"/>
      <c r="HT234" s="36"/>
      <c r="HU234" s="36"/>
      <c r="HV234" s="36"/>
      <c r="HW234" s="36"/>
      <c r="HX234" s="36"/>
      <c r="HY234" s="36"/>
      <c r="HZ234" s="36"/>
      <c r="IA234" s="36"/>
      <c r="IB234" s="36"/>
      <c r="IC234" s="36"/>
      <c r="ID234" s="36"/>
      <c r="IE234" s="36"/>
      <c r="IF234" s="36"/>
      <c r="IG234" s="36"/>
      <c r="IH234" s="36"/>
      <c r="II234" s="36"/>
      <c r="IJ234" s="36"/>
      <c r="IK234" s="36"/>
      <c r="IL234" s="36"/>
      <c r="IM234" s="36"/>
      <c r="IN234" s="36"/>
      <c r="IO234" s="36"/>
      <c r="IP234" s="36"/>
      <c r="IQ234" s="36"/>
      <c r="IR234" s="36"/>
      <c r="IS234" s="36"/>
      <c r="IT234" s="36"/>
      <c r="IU234" s="36"/>
      <c r="IV234" s="36"/>
    </row>
    <row r="235" spans="1:256" s="37" customFormat="1" ht="16.05" customHeight="1">
      <c r="A235" s="39">
        <v>43371</v>
      </c>
      <c r="B235" s="38" t="s">
        <v>17</v>
      </c>
      <c r="C235" s="38" t="s">
        <v>18</v>
      </c>
      <c r="D235" s="38" t="s">
        <v>278</v>
      </c>
      <c r="E235" s="44">
        <v>-31.37</v>
      </c>
      <c r="F235" s="33">
        <f t="shared" si="4"/>
        <v>916.41999999999825</v>
      </c>
      <c r="G235" s="8" t="s">
        <v>191</v>
      </c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6"/>
      <c r="CE235" s="36"/>
      <c r="CF235" s="36"/>
      <c r="CG235" s="36"/>
      <c r="CH235" s="36"/>
      <c r="CI235" s="36"/>
      <c r="CJ235" s="36"/>
      <c r="CK235" s="36"/>
      <c r="CL235" s="36"/>
      <c r="CM235" s="36"/>
      <c r="CN235" s="36"/>
      <c r="CO235" s="36"/>
      <c r="CP235" s="36"/>
      <c r="CQ235" s="36"/>
      <c r="CR235" s="36"/>
      <c r="CS235" s="36"/>
      <c r="CT235" s="36"/>
      <c r="CU235" s="36"/>
      <c r="CV235" s="36"/>
      <c r="CW235" s="36"/>
      <c r="CX235" s="36"/>
      <c r="CY235" s="36"/>
      <c r="CZ235" s="36"/>
      <c r="DA235" s="36"/>
      <c r="DB235" s="36"/>
      <c r="DC235" s="36"/>
      <c r="DD235" s="36"/>
      <c r="DE235" s="36"/>
      <c r="DF235" s="36"/>
      <c r="DG235" s="36"/>
      <c r="DH235" s="36"/>
      <c r="DI235" s="36"/>
      <c r="DJ235" s="36"/>
      <c r="DK235" s="36"/>
      <c r="DL235" s="36"/>
      <c r="DM235" s="36"/>
      <c r="DN235" s="36"/>
      <c r="DO235" s="36"/>
      <c r="DP235" s="36"/>
      <c r="DQ235" s="36"/>
      <c r="DR235" s="36"/>
      <c r="DS235" s="36"/>
      <c r="DT235" s="36"/>
      <c r="DU235" s="36"/>
      <c r="DV235" s="36"/>
      <c r="DW235" s="36"/>
      <c r="DX235" s="36"/>
      <c r="DY235" s="36"/>
      <c r="DZ235" s="36"/>
      <c r="EA235" s="36"/>
      <c r="EB235" s="36"/>
      <c r="EC235" s="36"/>
      <c r="ED235" s="36"/>
      <c r="EE235" s="36"/>
      <c r="EF235" s="36"/>
      <c r="EG235" s="36"/>
      <c r="EH235" s="36"/>
      <c r="EI235" s="36"/>
      <c r="EJ235" s="36"/>
      <c r="EK235" s="36"/>
      <c r="EL235" s="36"/>
      <c r="EM235" s="36"/>
      <c r="EN235" s="36"/>
      <c r="EO235" s="36"/>
      <c r="EP235" s="36"/>
      <c r="EQ235" s="36"/>
      <c r="ER235" s="36"/>
      <c r="ES235" s="36"/>
      <c r="ET235" s="36"/>
      <c r="EU235" s="36"/>
      <c r="EV235" s="36"/>
      <c r="EW235" s="36"/>
      <c r="EX235" s="36"/>
      <c r="EY235" s="36"/>
      <c r="EZ235" s="36"/>
      <c r="FA235" s="36"/>
      <c r="FB235" s="36"/>
      <c r="FC235" s="36"/>
      <c r="FD235" s="36"/>
      <c r="FE235" s="36"/>
      <c r="FF235" s="36"/>
      <c r="FG235" s="36"/>
      <c r="FH235" s="36"/>
      <c r="FI235" s="36"/>
      <c r="FJ235" s="36"/>
      <c r="FK235" s="36"/>
      <c r="FL235" s="36"/>
      <c r="FM235" s="36"/>
      <c r="FN235" s="36"/>
      <c r="FO235" s="36"/>
      <c r="FP235" s="36"/>
      <c r="FQ235" s="36"/>
      <c r="FR235" s="36"/>
      <c r="FS235" s="36"/>
      <c r="FT235" s="36"/>
      <c r="FU235" s="36"/>
      <c r="FV235" s="36"/>
      <c r="FW235" s="36"/>
      <c r="FX235" s="36"/>
      <c r="FY235" s="36"/>
      <c r="FZ235" s="36"/>
      <c r="GA235" s="36"/>
      <c r="GB235" s="36"/>
      <c r="GC235" s="36"/>
      <c r="GD235" s="36"/>
      <c r="GE235" s="36"/>
      <c r="GF235" s="36"/>
      <c r="GG235" s="36"/>
      <c r="GH235" s="36"/>
      <c r="GI235" s="36"/>
      <c r="GJ235" s="36"/>
      <c r="GK235" s="36"/>
      <c r="GL235" s="36"/>
      <c r="GM235" s="36"/>
      <c r="GN235" s="36"/>
      <c r="GO235" s="36"/>
      <c r="GP235" s="36"/>
      <c r="GQ235" s="36"/>
      <c r="GR235" s="36"/>
      <c r="GS235" s="36"/>
      <c r="GT235" s="36"/>
      <c r="GU235" s="36"/>
      <c r="GV235" s="36"/>
      <c r="GW235" s="36"/>
      <c r="GX235" s="36"/>
      <c r="GY235" s="36"/>
      <c r="GZ235" s="36"/>
      <c r="HA235" s="36"/>
      <c r="HB235" s="36"/>
      <c r="HC235" s="36"/>
      <c r="HD235" s="36"/>
      <c r="HE235" s="36"/>
      <c r="HF235" s="36"/>
      <c r="HG235" s="36"/>
      <c r="HH235" s="36"/>
      <c r="HI235" s="36"/>
      <c r="HJ235" s="36"/>
      <c r="HK235" s="36"/>
      <c r="HL235" s="36"/>
      <c r="HM235" s="36"/>
      <c r="HN235" s="36"/>
      <c r="HO235" s="36"/>
      <c r="HP235" s="36"/>
      <c r="HQ235" s="36"/>
      <c r="HR235" s="36"/>
      <c r="HS235" s="36"/>
      <c r="HT235" s="36"/>
      <c r="HU235" s="36"/>
      <c r="HV235" s="36"/>
      <c r="HW235" s="36"/>
      <c r="HX235" s="36"/>
      <c r="HY235" s="36"/>
      <c r="HZ235" s="36"/>
      <c r="IA235" s="36"/>
      <c r="IB235" s="36"/>
      <c r="IC235" s="36"/>
      <c r="ID235" s="36"/>
      <c r="IE235" s="36"/>
      <c r="IF235" s="36"/>
      <c r="IG235" s="36"/>
      <c r="IH235" s="36"/>
      <c r="II235" s="36"/>
      <c r="IJ235" s="36"/>
      <c r="IK235" s="36"/>
      <c r="IL235" s="36"/>
      <c r="IM235" s="36"/>
      <c r="IN235" s="36"/>
      <c r="IO235" s="36"/>
      <c r="IP235" s="36"/>
      <c r="IQ235" s="36"/>
      <c r="IR235" s="36"/>
      <c r="IS235" s="36"/>
      <c r="IT235" s="36"/>
      <c r="IU235" s="36"/>
      <c r="IV235" s="36"/>
    </row>
    <row r="236" spans="1:256" s="37" customFormat="1" ht="16.05" customHeight="1">
      <c r="A236" s="39">
        <v>43371</v>
      </c>
      <c r="B236" s="38" t="s">
        <v>17</v>
      </c>
      <c r="C236" s="38" t="s">
        <v>18</v>
      </c>
      <c r="D236" s="38" t="s">
        <v>284</v>
      </c>
      <c r="E236" s="44">
        <v>-31.7</v>
      </c>
      <c r="F236" s="33">
        <f t="shared" si="4"/>
        <v>884.71999999999821</v>
      </c>
      <c r="G236" s="8" t="s">
        <v>135</v>
      </c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6"/>
      <c r="CE236" s="36"/>
      <c r="CF236" s="36"/>
      <c r="CG236" s="36"/>
      <c r="CH236" s="36"/>
      <c r="CI236" s="36"/>
      <c r="CJ236" s="36"/>
      <c r="CK236" s="36"/>
      <c r="CL236" s="36"/>
      <c r="CM236" s="36"/>
      <c r="CN236" s="36"/>
      <c r="CO236" s="36"/>
      <c r="CP236" s="36"/>
      <c r="CQ236" s="36"/>
      <c r="CR236" s="36"/>
      <c r="CS236" s="36"/>
      <c r="CT236" s="36"/>
      <c r="CU236" s="36"/>
      <c r="CV236" s="36"/>
      <c r="CW236" s="36"/>
      <c r="CX236" s="36"/>
      <c r="CY236" s="36"/>
      <c r="CZ236" s="36"/>
      <c r="DA236" s="36"/>
      <c r="DB236" s="36"/>
      <c r="DC236" s="36"/>
      <c r="DD236" s="36"/>
      <c r="DE236" s="36"/>
      <c r="DF236" s="36"/>
      <c r="DG236" s="36"/>
      <c r="DH236" s="36"/>
      <c r="DI236" s="36"/>
      <c r="DJ236" s="36"/>
      <c r="DK236" s="36"/>
      <c r="DL236" s="36"/>
      <c r="DM236" s="36"/>
      <c r="DN236" s="36"/>
      <c r="DO236" s="36"/>
      <c r="DP236" s="36"/>
      <c r="DQ236" s="36"/>
      <c r="DR236" s="36"/>
      <c r="DS236" s="36"/>
      <c r="DT236" s="36"/>
      <c r="DU236" s="36"/>
      <c r="DV236" s="36"/>
      <c r="DW236" s="36"/>
      <c r="DX236" s="36"/>
      <c r="DY236" s="36"/>
      <c r="DZ236" s="36"/>
      <c r="EA236" s="36"/>
      <c r="EB236" s="36"/>
      <c r="EC236" s="36"/>
      <c r="ED236" s="36"/>
      <c r="EE236" s="36"/>
      <c r="EF236" s="36"/>
      <c r="EG236" s="36"/>
      <c r="EH236" s="36"/>
      <c r="EI236" s="36"/>
      <c r="EJ236" s="36"/>
      <c r="EK236" s="36"/>
      <c r="EL236" s="36"/>
      <c r="EM236" s="36"/>
      <c r="EN236" s="36"/>
      <c r="EO236" s="36"/>
      <c r="EP236" s="36"/>
      <c r="EQ236" s="36"/>
      <c r="ER236" s="36"/>
      <c r="ES236" s="36"/>
      <c r="ET236" s="36"/>
      <c r="EU236" s="36"/>
      <c r="EV236" s="36"/>
      <c r="EW236" s="36"/>
      <c r="EX236" s="36"/>
      <c r="EY236" s="36"/>
      <c r="EZ236" s="36"/>
      <c r="FA236" s="36"/>
      <c r="FB236" s="36"/>
      <c r="FC236" s="36"/>
      <c r="FD236" s="36"/>
      <c r="FE236" s="36"/>
      <c r="FF236" s="36"/>
      <c r="FG236" s="36"/>
      <c r="FH236" s="36"/>
      <c r="FI236" s="36"/>
      <c r="FJ236" s="36"/>
      <c r="FK236" s="36"/>
      <c r="FL236" s="36"/>
      <c r="FM236" s="36"/>
      <c r="FN236" s="36"/>
      <c r="FO236" s="36"/>
      <c r="FP236" s="36"/>
      <c r="FQ236" s="36"/>
      <c r="FR236" s="36"/>
      <c r="FS236" s="36"/>
      <c r="FT236" s="36"/>
      <c r="FU236" s="36"/>
      <c r="FV236" s="36"/>
      <c r="FW236" s="36"/>
      <c r="FX236" s="36"/>
      <c r="FY236" s="36"/>
      <c r="FZ236" s="36"/>
      <c r="GA236" s="36"/>
      <c r="GB236" s="36"/>
      <c r="GC236" s="36"/>
      <c r="GD236" s="36"/>
      <c r="GE236" s="36"/>
      <c r="GF236" s="36"/>
      <c r="GG236" s="36"/>
      <c r="GH236" s="36"/>
      <c r="GI236" s="36"/>
      <c r="GJ236" s="36"/>
      <c r="GK236" s="36"/>
      <c r="GL236" s="36"/>
      <c r="GM236" s="36"/>
      <c r="GN236" s="36"/>
      <c r="GO236" s="36"/>
      <c r="GP236" s="36"/>
      <c r="GQ236" s="36"/>
      <c r="GR236" s="36"/>
      <c r="GS236" s="36"/>
      <c r="GT236" s="36"/>
      <c r="GU236" s="36"/>
      <c r="GV236" s="36"/>
      <c r="GW236" s="36"/>
      <c r="GX236" s="36"/>
      <c r="GY236" s="36"/>
      <c r="GZ236" s="36"/>
      <c r="HA236" s="36"/>
      <c r="HB236" s="36"/>
      <c r="HC236" s="36"/>
      <c r="HD236" s="36"/>
      <c r="HE236" s="36"/>
      <c r="HF236" s="36"/>
      <c r="HG236" s="36"/>
      <c r="HH236" s="36"/>
      <c r="HI236" s="36"/>
      <c r="HJ236" s="36"/>
      <c r="HK236" s="36"/>
      <c r="HL236" s="36"/>
      <c r="HM236" s="36"/>
      <c r="HN236" s="36"/>
      <c r="HO236" s="36"/>
      <c r="HP236" s="36"/>
      <c r="HQ236" s="36"/>
      <c r="HR236" s="36"/>
      <c r="HS236" s="36"/>
      <c r="HT236" s="36"/>
      <c r="HU236" s="36"/>
      <c r="HV236" s="36"/>
      <c r="HW236" s="36"/>
      <c r="HX236" s="36"/>
      <c r="HY236" s="36"/>
      <c r="HZ236" s="36"/>
      <c r="IA236" s="36"/>
      <c r="IB236" s="36"/>
      <c r="IC236" s="36"/>
      <c r="ID236" s="36"/>
      <c r="IE236" s="36"/>
      <c r="IF236" s="36"/>
      <c r="IG236" s="36"/>
      <c r="IH236" s="36"/>
      <c r="II236" s="36"/>
      <c r="IJ236" s="36"/>
      <c r="IK236" s="36"/>
      <c r="IL236" s="36"/>
      <c r="IM236" s="36"/>
      <c r="IN236" s="36"/>
      <c r="IO236" s="36"/>
      <c r="IP236" s="36"/>
      <c r="IQ236" s="36"/>
      <c r="IR236" s="36"/>
      <c r="IS236" s="36"/>
      <c r="IT236" s="36"/>
      <c r="IU236" s="36"/>
      <c r="IV236" s="36"/>
    </row>
    <row r="237" spans="1:256" s="37" customFormat="1" ht="16.05" customHeight="1">
      <c r="A237" s="39">
        <v>43371</v>
      </c>
      <c r="B237" s="38" t="s">
        <v>17</v>
      </c>
      <c r="C237" s="38" t="s">
        <v>18</v>
      </c>
      <c r="D237" s="38" t="s">
        <v>288</v>
      </c>
      <c r="E237" s="44">
        <v>-18.600000000000001</v>
      </c>
      <c r="F237" s="33">
        <f t="shared" si="4"/>
        <v>866.11999999999819</v>
      </c>
      <c r="G237" s="36" t="s">
        <v>299</v>
      </c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6"/>
      <c r="CE237" s="36"/>
      <c r="CF237" s="36"/>
      <c r="CG237" s="36"/>
      <c r="CH237" s="36"/>
      <c r="CI237" s="36"/>
      <c r="CJ237" s="36"/>
      <c r="CK237" s="36"/>
      <c r="CL237" s="36"/>
      <c r="CM237" s="36"/>
      <c r="CN237" s="36"/>
      <c r="CO237" s="36"/>
      <c r="CP237" s="36"/>
      <c r="CQ237" s="36"/>
      <c r="CR237" s="36"/>
      <c r="CS237" s="36"/>
      <c r="CT237" s="36"/>
      <c r="CU237" s="36"/>
      <c r="CV237" s="36"/>
      <c r="CW237" s="36"/>
      <c r="CX237" s="36"/>
      <c r="CY237" s="36"/>
      <c r="CZ237" s="36"/>
      <c r="DA237" s="36"/>
      <c r="DB237" s="36"/>
      <c r="DC237" s="36"/>
      <c r="DD237" s="36"/>
      <c r="DE237" s="36"/>
      <c r="DF237" s="36"/>
      <c r="DG237" s="36"/>
      <c r="DH237" s="36"/>
      <c r="DI237" s="36"/>
      <c r="DJ237" s="36"/>
      <c r="DK237" s="36"/>
      <c r="DL237" s="36"/>
      <c r="DM237" s="36"/>
      <c r="DN237" s="36"/>
      <c r="DO237" s="36"/>
      <c r="DP237" s="36"/>
      <c r="DQ237" s="36"/>
      <c r="DR237" s="36"/>
      <c r="DS237" s="36"/>
      <c r="DT237" s="36"/>
      <c r="DU237" s="36"/>
      <c r="DV237" s="36"/>
      <c r="DW237" s="36"/>
      <c r="DX237" s="36"/>
      <c r="DY237" s="36"/>
      <c r="DZ237" s="36"/>
      <c r="EA237" s="36"/>
      <c r="EB237" s="36"/>
      <c r="EC237" s="36"/>
      <c r="ED237" s="36"/>
      <c r="EE237" s="36"/>
      <c r="EF237" s="36"/>
      <c r="EG237" s="36"/>
      <c r="EH237" s="36"/>
      <c r="EI237" s="36"/>
      <c r="EJ237" s="36"/>
      <c r="EK237" s="36"/>
      <c r="EL237" s="36"/>
      <c r="EM237" s="36"/>
      <c r="EN237" s="36"/>
      <c r="EO237" s="36"/>
      <c r="EP237" s="36"/>
      <c r="EQ237" s="36"/>
      <c r="ER237" s="36"/>
      <c r="ES237" s="36"/>
      <c r="ET237" s="36"/>
      <c r="EU237" s="36"/>
      <c r="EV237" s="36"/>
      <c r="EW237" s="36"/>
      <c r="EX237" s="36"/>
      <c r="EY237" s="36"/>
      <c r="EZ237" s="36"/>
      <c r="FA237" s="36"/>
      <c r="FB237" s="36"/>
      <c r="FC237" s="36"/>
      <c r="FD237" s="36"/>
      <c r="FE237" s="36"/>
      <c r="FF237" s="36"/>
      <c r="FG237" s="36"/>
      <c r="FH237" s="36"/>
      <c r="FI237" s="36"/>
      <c r="FJ237" s="36"/>
      <c r="FK237" s="36"/>
      <c r="FL237" s="36"/>
      <c r="FM237" s="36"/>
      <c r="FN237" s="36"/>
      <c r="FO237" s="36"/>
      <c r="FP237" s="36"/>
      <c r="FQ237" s="36"/>
      <c r="FR237" s="36"/>
      <c r="FS237" s="36"/>
      <c r="FT237" s="36"/>
      <c r="FU237" s="36"/>
      <c r="FV237" s="36"/>
      <c r="FW237" s="36"/>
      <c r="FX237" s="36"/>
      <c r="FY237" s="36"/>
      <c r="FZ237" s="36"/>
      <c r="GA237" s="36"/>
      <c r="GB237" s="36"/>
      <c r="GC237" s="36"/>
      <c r="GD237" s="36"/>
      <c r="GE237" s="36"/>
      <c r="GF237" s="36"/>
      <c r="GG237" s="36"/>
      <c r="GH237" s="36"/>
      <c r="GI237" s="36"/>
      <c r="GJ237" s="36"/>
      <c r="GK237" s="36"/>
      <c r="GL237" s="36"/>
      <c r="GM237" s="36"/>
      <c r="GN237" s="36"/>
      <c r="GO237" s="36"/>
      <c r="GP237" s="36"/>
      <c r="GQ237" s="36"/>
      <c r="GR237" s="36"/>
      <c r="GS237" s="36"/>
      <c r="GT237" s="36"/>
      <c r="GU237" s="36"/>
      <c r="GV237" s="36"/>
      <c r="GW237" s="36"/>
      <c r="GX237" s="36"/>
      <c r="GY237" s="36"/>
      <c r="GZ237" s="36"/>
      <c r="HA237" s="36"/>
      <c r="HB237" s="36"/>
      <c r="HC237" s="36"/>
      <c r="HD237" s="36"/>
      <c r="HE237" s="36"/>
      <c r="HF237" s="36"/>
      <c r="HG237" s="36"/>
      <c r="HH237" s="36"/>
      <c r="HI237" s="36"/>
      <c r="HJ237" s="36"/>
      <c r="HK237" s="36"/>
      <c r="HL237" s="36"/>
      <c r="HM237" s="36"/>
      <c r="HN237" s="36"/>
      <c r="HO237" s="36"/>
      <c r="HP237" s="36"/>
      <c r="HQ237" s="36"/>
      <c r="HR237" s="36"/>
      <c r="HS237" s="36"/>
      <c r="HT237" s="36"/>
      <c r="HU237" s="36"/>
      <c r="HV237" s="36"/>
      <c r="HW237" s="36"/>
      <c r="HX237" s="36"/>
      <c r="HY237" s="36"/>
      <c r="HZ237" s="36"/>
      <c r="IA237" s="36"/>
      <c r="IB237" s="36"/>
      <c r="IC237" s="36"/>
      <c r="ID237" s="36"/>
      <c r="IE237" s="36"/>
      <c r="IF237" s="36"/>
      <c r="IG237" s="36"/>
      <c r="IH237" s="36"/>
      <c r="II237" s="36"/>
      <c r="IJ237" s="36"/>
      <c r="IK237" s="36"/>
      <c r="IL237" s="36"/>
      <c r="IM237" s="36"/>
      <c r="IN237" s="36"/>
      <c r="IO237" s="36"/>
      <c r="IP237" s="36"/>
      <c r="IQ237" s="36"/>
      <c r="IR237" s="36"/>
      <c r="IS237" s="36"/>
      <c r="IT237" s="36"/>
      <c r="IU237" s="36"/>
      <c r="IV237" s="36"/>
    </row>
    <row r="238" spans="1:256" s="37" customFormat="1" ht="16.05" customHeight="1">
      <c r="A238" s="39">
        <v>43371</v>
      </c>
      <c r="B238" s="38" t="s">
        <v>17</v>
      </c>
      <c r="C238" s="38" t="s">
        <v>18</v>
      </c>
      <c r="D238" s="38" t="s">
        <v>293</v>
      </c>
      <c r="E238" s="44">
        <v>-13.01</v>
      </c>
      <c r="F238" s="33">
        <f t="shared" si="4"/>
        <v>853.10999999999819</v>
      </c>
      <c r="G238" s="8" t="s">
        <v>134</v>
      </c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6"/>
      <c r="CE238" s="36"/>
      <c r="CF238" s="36"/>
      <c r="CG238" s="36"/>
      <c r="CH238" s="36"/>
      <c r="CI238" s="36"/>
      <c r="CJ238" s="36"/>
      <c r="CK238" s="36"/>
      <c r="CL238" s="36"/>
      <c r="CM238" s="36"/>
      <c r="CN238" s="36"/>
      <c r="CO238" s="36"/>
      <c r="CP238" s="36"/>
      <c r="CQ238" s="36"/>
      <c r="CR238" s="36"/>
      <c r="CS238" s="36"/>
      <c r="CT238" s="36"/>
      <c r="CU238" s="36"/>
      <c r="CV238" s="36"/>
      <c r="CW238" s="36"/>
      <c r="CX238" s="36"/>
      <c r="CY238" s="36"/>
      <c r="CZ238" s="36"/>
      <c r="DA238" s="36"/>
      <c r="DB238" s="36"/>
      <c r="DC238" s="36"/>
      <c r="DD238" s="36"/>
      <c r="DE238" s="36"/>
      <c r="DF238" s="36"/>
      <c r="DG238" s="36"/>
      <c r="DH238" s="36"/>
      <c r="DI238" s="36"/>
      <c r="DJ238" s="36"/>
      <c r="DK238" s="36"/>
      <c r="DL238" s="36"/>
      <c r="DM238" s="36"/>
      <c r="DN238" s="36"/>
      <c r="DO238" s="36"/>
      <c r="DP238" s="36"/>
      <c r="DQ238" s="36"/>
      <c r="DR238" s="36"/>
      <c r="DS238" s="36"/>
      <c r="DT238" s="36"/>
      <c r="DU238" s="36"/>
      <c r="DV238" s="36"/>
      <c r="DW238" s="36"/>
      <c r="DX238" s="36"/>
      <c r="DY238" s="36"/>
      <c r="DZ238" s="36"/>
      <c r="EA238" s="36"/>
      <c r="EB238" s="36"/>
      <c r="EC238" s="36"/>
      <c r="ED238" s="36"/>
      <c r="EE238" s="36"/>
      <c r="EF238" s="36"/>
      <c r="EG238" s="36"/>
      <c r="EH238" s="36"/>
      <c r="EI238" s="36"/>
      <c r="EJ238" s="36"/>
      <c r="EK238" s="36"/>
      <c r="EL238" s="36"/>
      <c r="EM238" s="36"/>
      <c r="EN238" s="36"/>
      <c r="EO238" s="36"/>
      <c r="EP238" s="36"/>
      <c r="EQ238" s="36"/>
      <c r="ER238" s="36"/>
      <c r="ES238" s="36"/>
      <c r="ET238" s="36"/>
      <c r="EU238" s="36"/>
      <c r="EV238" s="36"/>
      <c r="EW238" s="36"/>
      <c r="EX238" s="36"/>
      <c r="EY238" s="36"/>
      <c r="EZ238" s="36"/>
      <c r="FA238" s="36"/>
      <c r="FB238" s="36"/>
      <c r="FC238" s="36"/>
      <c r="FD238" s="36"/>
      <c r="FE238" s="36"/>
      <c r="FF238" s="36"/>
      <c r="FG238" s="36"/>
      <c r="FH238" s="36"/>
      <c r="FI238" s="36"/>
      <c r="FJ238" s="36"/>
      <c r="FK238" s="36"/>
      <c r="FL238" s="36"/>
      <c r="FM238" s="36"/>
      <c r="FN238" s="36"/>
      <c r="FO238" s="36"/>
      <c r="FP238" s="36"/>
      <c r="FQ238" s="36"/>
      <c r="FR238" s="36"/>
      <c r="FS238" s="36"/>
      <c r="FT238" s="36"/>
      <c r="FU238" s="36"/>
      <c r="FV238" s="36"/>
      <c r="FW238" s="36"/>
      <c r="FX238" s="36"/>
      <c r="FY238" s="36"/>
      <c r="FZ238" s="36"/>
      <c r="GA238" s="36"/>
      <c r="GB238" s="36"/>
      <c r="GC238" s="36"/>
      <c r="GD238" s="36"/>
      <c r="GE238" s="36"/>
      <c r="GF238" s="36"/>
      <c r="GG238" s="36"/>
      <c r="GH238" s="36"/>
      <c r="GI238" s="36"/>
      <c r="GJ238" s="36"/>
      <c r="GK238" s="36"/>
      <c r="GL238" s="36"/>
      <c r="GM238" s="36"/>
      <c r="GN238" s="36"/>
      <c r="GO238" s="36"/>
      <c r="GP238" s="36"/>
      <c r="GQ238" s="36"/>
      <c r="GR238" s="36"/>
      <c r="GS238" s="36"/>
      <c r="GT238" s="36"/>
      <c r="GU238" s="36"/>
      <c r="GV238" s="36"/>
      <c r="GW238" s="36"/>
      <c r="GX238" s="36"/>
      <c r="GY238" s="36"/>
      <c r="GZ238" s="36"/>
      <c r="HA238" s="36"/>
      <c r="HB238" s="36"/>
      <c r="HC238" s="36"/>
      <c r="HD238" s="36"/>
      <c r="HE238" s="36"/>
      <c r="HF238" s="36"/>
      <c r="HG238" s="36"/>
      <c r="HH238" s="36"/>
      <c r="HI238" s="36"/>
      <c r="HJ238" s="36"/>
      <c r="HK238" s="36"/>
      <c r="HL238" s="36"/>
      <c r="HM238" s="36"/>
      <c r="HN238" s="36"/>
      <c r="HO238" s="36"/>
      <c r="HP238" s="36"/>
      <c r="HQ238" s="36"/>
      <c r="HR238" s="36"/>
      <c r="HS238" s="36"/>
      <c r="HT238" s="36"/>
      <c r="HU238" s="36"/>
      <c r="HV238" s="36"/>
      <c r="HW238" s="36"/>
      <c r="HX238" s="36"/>
      <c r="HY238" s="36"/>
      <c r="HZ238" s="36"/>
      <c r="IA238" s="36"/>
      <c r="IB238" s="36"/>
      <c r="IC238" s="36"/>
      <c r="ID238" s="36"/>
      <c r="IE238" s="36"/>
      <c r="IF238" s="36"/>
      <c r="IG238" s="36"/>
      <c r="IH238" s="36"/>
      <c r="II238" s="36"/>
      <c r="IJ238" s="36"/>
      <c r="IK238" s="36"/>
      <c r="IL238" s="36"/>
      <c r="IM238" s="36"/>
      <c r="IN238" s="36"/>
      <c r="IO238" s="36"/>
      <c r="IP238" s="36"/>
      <c r="IQ238" s="36"/>
      <c r="IR238" s="36"/>
      <c r="IS238" s="36"/>
      <c r="IT238" s="36"/>
      <c r="IU238" s="36"/>
      <c r="IV238" s="36"/>
    </row>
    <row r="239" spans="1:256" s="37" customFormat="1" ht="16.05" customHeight="1">
      <c r="A239" s="39">
        <v>43371</v>
      </c>
      <c r="B239" s="38" t="s">
        <v>17</v>
      </c>
      <c r="C239" s="38" t="s">
        <v>18</v>
      </c>
      <c r="D239" s="38" t="s">
        <v>296</v>
      </c>
      <c r="E239" s="44">
        <v>-4.95</v>
      </c>
      <c r="F239" s="28">
        <f t="shared" si="4"/>
        <v>848.15999999999815</v>
      </c>
      <c r="G239" s="8" t="s">
        <v>135</v>
      </c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6"/>
      <c r="CE239" s="36"/>
      <c r="CF239" s="36"/>
      <c r="CG239" s="36"/>
      <c r="CH239" s="36"/>
      <c r="CI239" s="36"/>
      <c r="CJ239" s="36"/>
      <c r="CK239" s="36"/>
      <c r="CL239" s="36"/>
      <c r="CM239" s="36"/>
      <c r="CN239" s="36"/>
      <c r="CO239" s="36"/>
      <c r="CP239" s="36"/>
      <c r="CQ239" s="36"/>
      <c r="CR239" s="36"/>
      <c r="CS239" s="36"/>
      <c r="CT239" s="36"/>
      <c r="CU239" s="36"/>
      <c r="CV239" s="36"/>
      <c r="CW239" s="36"/>
      <c r="CX239" s="36"/>
      <c r="CY239" s="36"/>
      <c r="CZ239" s="36"/>
      <c r="DA239" s="36"/>
      <c r="DB239" s="36"/>
      <c r="DC239" s="36"/>
      <c r="DD239" s="36"/>
      <c r="DE239" s="36"/>
      <c r="DF239" s="36"/>
      <c r="DG239" s="36"/>
      <c r="DH239" s="36"/>
      <c r="DI239" s="36"/>
      <c r="DJ239" s="36"/>
      <c r="DK239" s="36"/>
      <c r="DL239" s="36"/>
      <c r="DM239" s="36"/>
      <c r="DN239" s="36"/>
      <c r="DO239" s="36"/>
      <c r="DP239" s="36"/>
      <c r="DQ239" s="36"/>
      <c r="DR239" s="36"/>
      <c r="DS239" s="36"/>
      <c r="DT239" s="36"/>
      <c r="DU239" s="36"/>
      <c r="DV239" s="36"/>
      <c r="DW239" s="36"/>
      <c r="DX239" s="36"/>
      <c r="DY239" s="36"/>
      <c r="DZ239" s="36"/>
      <c r="EA239" s="36"/>
      <c r="EB239" s="36"/>
      <c r="EC239" s="36"/>
      <c r="ED239" s="36"/>
      <c r="EE239" s="36"/>
      <c r="EF239" s="36"/>
      <c r="EG239" s="36"/>
      <c r="EH239" s="36"/>
      <c r="EI239" s="36"/>
      <c r="EJ239" s="36"/>
      <c r="EK239" s="36"/>
      <c r="EL239" s="36"/>
      <c r="EM239" s="36"/>
      <c r="EN239" s="36"/>
      <c r="EO239" s="36"/>
      <c r="EP239" s="36"/>
      <c r="EQ239" s="36"/>
      <c r="ER239" s="36"/>
      <c r="ES239" s="36"/>
      <c r="ET239" s="36"/>
      <c r="EU239" s="36"/>
      <c r="EV239" s="36"/>
      <c r="EW239" s="36"/>
      <c r="EX239" s="36"/>
      <c r="EY239" s="36"/>
      <c r="EZ239" s="36"/>
      <c r="FA239" s="36"/>
      <c r="FB239" s="36"/>
      <c r="FC239" s="36"/>
      <c r="FD239" s="36"/>
      <c r="FE239" s="36"/>
      <c r="FF239" s="36"/>
      <c r="FG239" s="36"/>
      <c r="FH239" s="36"/>
      <c r="FI239" s="36"/>
      <c r="FJ239" s="36"/>
      <c r="FK239" s="36"/>
      <c r="FL239" s="36"/>
      <c r="FM239" s="36"/>
      <c r="FN239" s="36"/>
      <c r="FO239" s="36"/>
      <c r="FP239" s="36"/>
      <c r="FQ239" s="36"/>
      <c r="FR239" s="36"/>
      <c r="FS239" s="36"/>
      <c r="FT239" s="36"/>
      <c r="FU239" s="36"/>
      <c r="FV239" s="36"/>
      <c r="FW239" s="36"/>
      <c r="FX239" s="36"/>
      <c r="FY239" s="36"/>
      <c r="FZ239" s="36"/>
      <c r="GA239" s="36"/>
      <c r="GB239" s="36"/>
      <c r="GC239" s="36"/>
      <c r="GD239" s="36"/>
      <c r="GE239" s="36"/>
      <c r="GF239" s="36"/>
      <c r="GG239" s="36"/>
      <c r="GH239" s="36"/>
      <c r="GI239" s="36"/>
      <c r="GJ239" s="36"/>
      <c r="GK239" s="36"/>
      <c r="GL239" s="36"/>
      <c r="GM239" s="36"/>
      <c r="GN239" s="36"/>
      <c r="GO239" s="36"/>
      <c r="GP239" s="36"/>
      <c r="GQ239" s="36"/>
      <c r="GR239" s="36"/>
      <c r="GS239" s="36"/>
      <c r="GT239" s="36"/>
      <c r="GU239" s="36"/>
      <c r="GV239" s="36"/>
      <c r="GW239" s="36"/>
      <c r="GX239" s="36"/>
      <c r="GY239" s="36"/>
      <c r="GZ239" s="36"/>
      <c r="HA239" s="36"/>
      <c r="HB239" s="36"/>
      <c r="HC239" s="36"/>
      <c r="HD239" s="36"/>
      <c r="HE239" s="36"/>
      <c r="HF239" s="36"/>
      <c r="HG239" s="36"/>
      <c r="HH239" s="36"/>
      <c r="HI239" s="36"/>
      <c r="HJ239" s="36"/>
      <c r="HK239" s="36"/>
      <c r="HL239" s="36"/>
      <c r="HM239" s="36"/>
      <c r="HN239" s="36"/>
      <c r="HO239" s="36"/>
      <c r="HP239" s="36"/>
      <c r="HQ239" s="36"/>
      <c r="HR239" s="36"/>
      <c r="HS239" s="36"/>
      <c r="HT239" s="36"/>
      <c r="HU239" s="36"/>
      <c r="HV239" s="36"/>
      <c r="HW239" s="36"/>
      <c r="HX239" s="36"/>
      <c r="HY239" s="36"/>
      <c r="HZ239" s="36"/>
      <c r="IA239" s="36"/>
      <c r="IB239" s="36"/>
      <c r="IC239" s="36"/>
      <c r="ID239" s="36"/>
      <c r="IE239" s="36"/>
      <c r="IF239" s="36"/>
      <c r="IG239" s="36"/>
      <c r="IH239" s="36"/>
      <c r="II239" s="36"/>
      <c r="IJ239" s="36"/>
      <c r="IK239" s="36"/>
      <c r="IL239" s="36"/>
      <c r="IM239" s="36"/>
      <c r="IN239" s="36"/>
      <c r="IO239" s="36"/>
      <c r="IP239" s="36"/>
      <c r="IQ239" s="36"/>
      <c r="IR239" s="36"/>
      <c r="IS239" s="36"/>
      <c r="IT239" s="36"/>
      <c r="IU239" s="36"/>
      <c r="IV239" s="36"/>
    </row>
    <row r="240" spans="1:256" s="37" customFormat="1" ht="16.05" customHeight="1">
      <c r="A240" s="39">
        <v>43375</v>
      </c>
      <c r="B240" s="38" t="s">
        <v>11</v>
      </c>
      <c r="C240" s="38" t="s">
        <v>12</v>
      </c>
      <c r="D240" s="38" t="s">
        <v>53</v>
      </c>
      <c r="E240" s="42">
        <v>-11.47</v>
      </c>
      <c r="F240" s="33">
        <f t="shared" si="4"/>
        <v>836.68999999999812</v>
      </c>
      <c r="G240" s="8" t="s">
        <v>227</v>
      </c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6"/>
      <c r="CE240" s="36"/>
      <c r="CF240" s="36"/>
      <c r="CG240" s="36"/>
      <c r="CH240" s="36"/>
      <c r="CI240" s="36"/>
      <c r="CJ240" s="36"/>
      <c r="CK240" s="36"/>
      <c r="CL240" s="36"/>
      <c r="CM240" s="36"/>
      <c r="CN240" s="36"/>
      <c r="CO240" s="36"/>
      <c r="CP240" s="36"/>
      <c r="CQ240" s="36"/>
      <c r="CR240" s="36"/>
      <c r="CS240" s="36"/>
      <c r="CT240" s="36"/>
      <c r="CU240" s="36"/>
      <c r="CV240" s="36"/>
      <c r="CW240" s="36"/>
      <c r="CX240" s="36"/>
      <c r="CY240" s="36"/>
      <c r="CZ240" s="36"/>
      <c r="DA240" s="36"/>
      <c r="DB240" s="36"/>
      <c r="DC240" s="36"/>
      <c r="DD240" s="36"/>
      <c r="DE240" s="36"/>
      <c r="DF240" s="36"/>
      <c r="DG240" s="36"/>
      <c r="DH240" s="36"/>
      <c r="DI240" s="36"/>
      <c r="DJ240" s="36"/>
      <c r="DK240" s="36"/>
      <c r="DL240" s="36"/>
      <c r="DM240" s="36"/>
      <c r="DN240" s="36"/>
      <c r="DO240" s="36"/>
      <c r="DP240" s="36"/>
      <c r="DQ240" s="36"/>
      <c r="DR240" s="36"/>
      <c r="DS240" s="36"/>
      <c r="DT240" s="36"/>
      <c r="DU240" s="36"/>
      <c r="DV240" s="36"/>
      <c r="DW240" s="36"/>
      <c r="DX240" s="36"/>
      <c r="DY240" s="36"/>
      <c r="DZ240" s="36"/>
      <c r="EA240" s="36"/>
      <c r="EB240" s="36"/>
      <c r="EC240" s="36"/>
      <c r="ED240" s="36"/>
      <c r="EE240" s="36"/>
      <c r="EF240" s="36"/>
      <c r="EG240" s="36"/>
      <c r="EH240" s="36"/>
      <c r="EI240" s="36"/>
      <c r="EJ240" s="36"/>
      <c r="EK240" s="36"/>
      <c r="EL240" s="36"/>
      <c r="EM240" s="36"/>
      <c r="EN240" s="36"/>
      <c r="EO240" s="36"/>
      <c r="EP240" s="36"/>
      <c r="EQ240" s="36"/>
      <c r="ER240" s="36"/>
      <c r="ES240" s="36"/>
      <c r="ET240" s="36"/>
      <c r="EU240" s="36"/>
      <c r="EV240" s="36"/>
      <c r="EW240" s="36"/>
      <c r="EX240" s="36"/>
      <c r="EY240" s="36"/>
      <c r="EZ240" s="36"/>
      <c r="FA240" s="36"/>
      <c r="FB240" s="36"/>
      <c r="FC240" s="36"/>
      <c r="FD240" s="36"/>
      <c r="FE240" s="36"/>
      <c r="FF240" s="36"/>
      <c r="FG240" s="36"/>
      <c r="FH240" s="36"/>
      <c r="FI240" s="36"/>
      <c r="FJ240" s="36"/>
      <c r="FK240" s="36"/>
      <c r="FL240" s="36"/>
      <c r="FM240" s="36"/>
      <c r="FN240" s="36"/>
      <c r="FO240" s="36"/>
      <c r="FP240" s="36"/>
      <c r="FQ240" s="36"/>
      <c r="FR240" s="36"/>
      <c r="FS240" s="36"/>
      <c r="FT240" s="36"/>
      <c r="FU240" s="36"/>
      <c r="FV240" s="36"/>
      <c r="FW240" s="36"/>
      <c r="FX240" s="36"/>
      <c r="FY240" s="36"/>
      <c r="FZ240" s="36"/>
      <c r="GA240" s="36"/>
      <c r="GB240" s="36"/>
      <c r="GC240" s="36"/>
      <c r="GD240" s="36"/>
      <c r="GE240" s="36"/>
      <c r="GF240" s="36"/>
      <c r="GG240" s="36"/>
      <c r="GH240" s="36"/>
      <c r="GI240" s="36"/>
      <c r="GJ240" s="36"/>
      <c r="GK240" s="36"/>
      <c r="GL240" s="36"/>
      <c r="GM240" s="36"/>
      <c r="GN240" s="36"/>
      <c r="GO240" s="36"/>
      <c r="GP240" s="36"/>
      <c r="GQ240" s="36"/>
      <c r="GR240" s="36"/>
      <c r="GS240" s="36"/>
      <c r="GT240" s="36"/>
      <c r="GU240" s="36"/>
      <c r="GV240" s="36"/>
      <c r="GW240" s="36"/>
      <c r="GX240" s="36"/>
      <c r="GY240" s="36"/>
      <c r="GZ240" s="36"/>
      <c r="HA240" s="36"/>
      <c r="HB240" s="36"/>
      <c r="HC240" s="36"/>
      <c r="HD240" s="36"/>
      <c r="HE240" s="36"/>
      <c r="HF240" s="36"/>
      <c r="HG240" s="36"/>
      <c r="HH240" s="36"/>
      <c r="HI240" s="36"/>
      <c r="HJ240" s="36"/>
      <c r="HK240" s="36"/>
      <c r="HL240" s="36"/>
      <c r="HM240" s="36"/>
      <c r="HN240" s="36"/>
      <c r="HO240" s="36"/>
      <c r="HP240" s="36"/>
      <c r="HQ240" s="36"/>
      <c r="HR240" s="36"/>
      <c r="HS240" s="36"/>
      <c r="HT240" s="36"/>
      <c r="HU240" s="36"/>
      <c r="HV240" s="36"/>
      <c r="HW240" s="36"/>
      <c r="HX240" s="36"/>
      <c r="HY240" s="36"/>
      <c r="HZ240" s="36"/>
      <c r="IA240" s="36"/>
      <c r="IB240" s="36"/>
      <c r="IC240" s="36"/>
      <c r="ID240" s="36"/>
      <c r="IE240" s="36"/>
      <c r="IF240" s="36"/>
      <c r="IG240" s="36"/>
      <c r="IH240" s="36"/>
      <c r="II240" s="36"/>
      <c r="IJ240" s="36"/>
      <c r="IK240" s="36"/>
      <c r="IL240" s="36"/>
      <c r="IM240" s="36"/>
      <c r="IN240" s="36"/>
      <c r="IO240" s="36"/>
      <c r="IP240" s="36"/>
      <c r="IQ240" s="36"/>
      <c r="IR240" s="36"/>
      <c r="IS240" s="36"/>
      <c r="IT240" s="36"/>
      <c r="IU240" s="36"/>
      <c r="IV240" s="36"/>
    </row>
    <row r="241" spans="1:256" s="37" customFormat="1" ht="16.05" customHeight="1">
      <c r="A241" s="39">
        <v>43375</v>
      </c>
      <c r="B241" s="38" t="s">
        <v>8</v>
      </c>
      <c r="C241" s="38" t="s">
        <v>9</v>
      </c>
      <c r="D241" s="38" t="s">
        <v>277</v>
      </c>
      <c r="E241" s="42">
        <v>-5</v>
      </c>
      <c r="F241" s="33">
        <f t="shared" si="4"/>
        <v>831.68999999999812</v>
      </c>
      <c r="G241" s="36" t="s">
        <v>301</v>
      </c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6"/>
      <c r="CE241" s="36"/>
      <c r="CF241" s="36"/>
      <c r="CG241" s="36"/>
      <c r="CH241" s="36"/>
      <c r="CI241" s="36"/>
      <c r="CJ241" s="36"/>
      <c r="CK241" s="36"/>
      <c r="CL241" s="36"/>
      <c r="CM241" s="36"/>
      <c r="CN241" s="36"/>
      <c r="CO241" s="36"/>
      <c r="CP241" s="36"/>
      <c r="CQ241" s="36"/>
      <c r="CR241" s="36"/>
      <c r="CS241" s="36"/>
      <c r="CT241" s="36"/>
      <c r="CU241" s="36"/>
      <c r="CV241" s="36"/>
      <c r="CW241" s="36"/>
      <c r="CX241" s="36"/>
      <c r="CY241" s="36"/>
      <c r="CZ241" s="36"/>
      <c r="DA241" s="36"/>
      <c r="DB241" s="36"/>
      <c r="DC241" s="36"/>
      <c r="DD241" s="36"/>
      <c r="DE241" s="36"/>
      <c r="DF241" s="36"/>
      <c r="DG241" s="36"/>
      <c r="DH241" s="36"/>
      <c r="DI241" s="36"/>
      <c r="DJ241" s="36"/>
      <c r="DK241" s="36"/>
      <c r="DL241" s="36"/>
      <c r="DM241" s="36"/>
      <c r="DN241" s="36"/>
      <c r="DO241" s="36"/>
      <c r="DP241" s="36"/>
      <c r="DQ241" s="36"/>
      <c r="DR241" s="36"/>
      <c r="DS241" s="36"/>
      <c r="DT241" s="36"/>
      <c r="DU241" s="36"/>
      <c r="DV241" s="36"/>
      <c r="DW241" s="36"/>
      <c r="DX241" s="36"/>
      <c r="DY241" s="36"/>
      <c r="DZ241" s="36"/>
      <c r="EA241" s="36"/>
      <c r="EB241" s="36"/>
      <c r="EC241" s="36"/>
      <c r="ED241" s="36"/>
      <c r="EE241" s="36"/>
      <c r="EF241" s="36"/>
      <c r="EG241" s="36"/>
      <c r="EH241" s="36"/>
      <c r="EI241" s="36"/>
      <c r="EJ241" s="36"/>
      <c r="EK241" s="36"/>
      <c r="EL241" s="36"/>
      <c r="EM241" s="36"/>
      <c r="EN241" s="36"/>
      <c r="EO241" s="36"/>
      <c r="EP241" s="36"/>
      <c r="EQ241" s="36"/>
      <c r="ER241" s="36"/>
      <c r="ES241" s="36"/>
      <c r="ET241" s="36"/>
      <c r="EU241" s="36"/>
      <c r="EV241" s="36"/>
      <c r="EW241" s="36"/>
      <c r="EX241" s="36"/>
      <c r="EY241" s="36"/>
      <c r="EZ241" s="36"/>
      <c r="FA241" s="36"/>
      <c r="FB241" s="36"/>
      <c r="FC241" s="36"/>
      <c r="FD241" s="36"/>
      <c r="FE241" s="36"/>
      <c r="FF241" s="36"/>
      <c r="FG241" s="36"/>
      <c r="FH241" s="36"/>
      <c r="FI241" s="36"/>
      <c r="FJ241" s="36"/>
      <c r="FK241" s="36"/>
      <c r="FL241" s="36"/>
      <c r="FM241" s="36"/>
      <c r="FN241" s="36"/>
      <c r="FO241" s="36"/>
      <c r="FP241" s="36"/>
      <c r="FQ241" s="36"/>
      <c r="FR241" s="36"/>
      <c r="FS241" s="36"/>
      <c r="FT241" s="36"/>
      <c r="FU241" s="36"/>
      <c r="FV241" s="36"/>
      <c r="FW241" s="36"/>
      <c r="FX241" s="36"/>
      <c r="FY241" s="36"/>
      <c r="FZ241" s="36"/>
      <c r="GA241" s="36"/>
      <c r="GB241" s="36"/>
      <c r="GC241" s="36"/>
      <c r="GD241" s="36"/>
      <c r="GE241" s="36"/>
      <c r="GF241" s="36"/>
      <c r="GG241" s="36"/>
      <c r="GH241" s="36"/>
      <c r="GI241" s="36"/>
      <c r="GJ241" s="36"/>
      <c r="GK241" s="36"/>
      <c r="GL241" s="36"/>
      <c r="GM241" s="36"/>
      <c r="GN241" s="36"/>
      <c r="GO241" s="36"/>
      <c r="GP241" s="36"/>
      <c r="GQ241" s="36"/>
      <c r="GR241" s="36"/>
      <c r="GS241" s="36"/>
      <c r="GT241" s="36"/>
      <c r="GU241" s="36"/>
      <c r="GV241" s="36"/>
      <c r="GW241" s="36"/>
      <c r="GX241" s="36"/>
      <c r="GY241" s="36"/>
      <c r="GZ241" s="36"/>
      <c r="HA241" s="36"/>
      <c r="HB241" s="36"/>
      <c r="HC241" s="36"/>
      <c r="HD241" s="36"/>
      <c r="HE241" s="36"/>
      <c r="HF241" s="36"/>
      <c r="HG241" s="36"/>
      <c r="HH241" s="36"/>
      <c r="HI241" s="36"/>
      <c r="HJ241" s="36"/>
      <c r="HK241" s="36"/>
      <c r="HL241" s="36"/>
      <c r="HM241" s="36"/>
      <c r="HN241" s="36"/>
      <c r="HO241" s="36"/>
      <c r="HP241" s="36"/>
      <c r="HQ241" s="36"/>
      <c r="HR241" s="36"/>
      <c r="HS241" s="36"/>
      <c r="HT241" s="36"/>
      <c r="HU241" s="36"/>
      <c r="HV241" s="36"/>
      <c r="HW241" s="36"/>
      <c r="HX241" s="36"/>
      <c r="HY241" s="36"/>
      <c r="HZ241" s="36"/>
      <c r="IA241" s="36"/>
      <c r="IB241" s="36"/>
      <c r="IC241" s="36"/>
      <c r="ID241" s="36"/>
      <c r="IE241" s="36"/>
      <c r="IF241" s="36"/>
      <c r="IG241" s="36"/>
      <c r="IH241" s="36"/>
      <c r="II241" s="36"/>
      <c r="IJ241" s="36"/>
      <c r="IK241" s="36"/>
      <c r="IL241" s="36"/>
      <c r="IM241" s="36"/>
      <c r="IN241" s="36"/>
      <c r="IO241" s="36"/>
      <c r="IP241" s="36"/>
      <c r="IQ241" s="36"/>
      <c r="IR241" s="36"/>
      <c r="IS241" s="36"/>
      <c r="IT241" s="36"/>
      <c r="IU241" s="36"/>
      <c r="IV241" s="36"/>
    </row>
    <row r="242" spans="1:256" s="37" customFormat="1" ht="16.05" customHeight="1">
      <c r="A242" s="39">
        <v>43378</v>
      </c>
      <c r="B242" s="38" t="s">
        <v>45</v>
      </c>
      <c r="C242" s="38" t="s">
        <v>46</v>
      </c>
      <c r="D242" s="38" t="s">
        <v>276</v>
      </c>
      <c r="E242" s="42">
        <v>-3.78</v>
      </c>
      <c r="F242" s="33">
        <f t="shared" si="4"/>
        <v>827.90999999999815</v>
      </c>
      <c r="G242" s="8" t="s">
        <v>128</v>
      </c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6"/>
      <c r="CE242" s="36"/>
      <c r="CF242" s="36"/>
      <c r="CG242" s="36"/>
      <c r="CH242" s="36"/>
      <c r="CI242" s="36"/>
      <c r="CJ242" s="36"/>
      <c r="CK242" s="36"/>
      <c r="CL242" s="36"/>
      <c r="CM242" s="36"/>
      <c r="CN242" s="36"/>
      <c r="CO242" s="36"/>
      <c r="CP242" s="36"/>
      <c r="CQ242" s="36"/>
      <c r="CR242" s="36"/>
      <c r="CS242" s="36"/>
      <c r="CT242" s="36"/>
      <c r="CU242" s="36"/>
      <c r="CV242" s="36"/>
      <c r="CW242" s="36"/>
      <c r="CX242" s="36"/>
      <c r="CY242" s="36"/>
      <c r="CZ242" s="36"/>
      <c r="DA242" s="36"/>
      <c r="DB242" s="36"/>
      <c r="DC242" s="36"/>
      <c r="DD242" s="36"/>
      <c r="DE242" s="36"/>
      <c r="DF242" s="36"/>
      <c r="DG242" s="36"/>
      <c r="DH242" s="36"/>
      <c r="DI242" s="36"/>
      <c r="DJ242" s="36"/>
      <c r="DK242" s="36"/>
      <c r="DL242" s="36"/>
      <c r="DM242" s="36"/>
      <c r="DN242" s="36"/>
      <c r="DO242" s="36"/>
      <c r="DP242" s="36"/>
      <c r="DQ242" s="36"/>
      <c r="DR242" s="36"/>
      <c r="DS242" s="36"/>
      <c r="DT242" s="36"/>
      <c r="DU242" s="36"/>
      <c r="DV242" s="36"/>
      <c r="DW242" s="36"/>
      <c r="DX242" s="36"/>
      <c r="DY242" s="36"/>
      <c r="DZ242" s="36"/>
      <c r="EA242" s="36"/>
      <c r="EB242" s="36"/>
      <c r="EC242" s="36"/>
      <c r="ED242" s="36"/>
      <c r="EE242" s="36"/>
      <c r="EF242" s="36"/>
      <c r="EG242" s="36"/>
      <c r="EH242" s="36"/>
      <c r="EI242" s="36"/>
      <c r="EJ242" s="36"/>
      <c r="EK242" s="36"/>
      <c r="EL242" s="36"/>
      <c r="EM242" s="36"/>
      <c r="EN242" s="36"/>
      <c r="EO242" s="36"/>
      <c r="EP242" s="36"/>
      <c r="EQ242" s="36"/>
      <c r="ER242" s="36"/>
      <c r="ES242" s="36"/>
      <c r="ET242" s="36"/>
      <c r="EU242" s="36"/>
      <c r="EV242" s="36"/>
      <c r="EW242" s="36"/>
      <c r="EX242" s="36"/>
      <c r="EY242" s="36"/>
      <c r="EZ242" s="36"/>
      <c r="FA242" s="36"/>
      <c r="FB242" s="36"/>
      <c r="FC242" s="36"/>
      <c r="FD242" s="36"/>
      <c r="FE242" s="36"/>
      <c r="FF242" s="36"/>
      <c r="FG242" s="36"/>
      <c r="FH242" s="36"/>
      <c r="FI242" s="36"/>
      <c r="FJ242" s="36"/>
      <c r="FK242" s="36"/>
      <c r="FL242" s="36"/>
      <c r="FM242" s="36"/>
      <c r="FN242" s="36"/>
      <c r="FO242" s="36"/>
      <c r="FP242" s="36"/>
      <c r="FQ242" s="36"/>
      <c r="FR242" s="36"/>
      <c r="FS242" s="36"/>
      <c r="FT242" s="36"/>
      <c r="FU242" s="36"/>
      <c r="FV242" s="36"/>
      <c r="FW242" s="36"/>
      <c r="FX242" s="36"/>
      <c r="FY242" s="36"/>
      <c r="FZ242" s="36"/>
      <c r="GA242" s="36"/>
      <c r="GB242" s="36"/>
      <c r="GC242" s="36"/>
      <c r="GD242" s="36"/>
      <c r="GE242" s="36"/>
      <c r="GF242" s="36"/>
      <c r="GG242" s="36"/>
      <c r="GH242" s="36"/>
      <c r="GI242" s="36"/>
      <c r="GJ242" s="36"/>
      <c r="GK242" s="36"/>
      <c r="GL242" s="36"/>
      <c r="GM242" s="36"/>
      <c r="GN242" s="36"/>
      <c r="GO242" s="36"/>
      <c r="GP242" s="36"/>
      <c r="GQ242" s="36"/>
      <c r="GR242" s="36"/>
      <c r="GS242" s="36"/>
      <c r="GT242" s="36"/>
      <c r="GU242" s="36"/>
      <c r="GV242" s="36"/>
      <c r="GW242" s="36"/>
      <c r="GX242" s="36"/>
      <c r="GY242" s="36"/>
      <c r="GZ242" s="36"/>
      <c r="HA242" s="36"/>
      <c r="HB242" s="36"/>
      <c r="HC242" s="36"/>
      <c r="HD242" s="36"/>
      <c r="HE242" s="36"/>
      <c r="HF242" s="36"/>
      <c r="HG242" s="36"/>
      <c r="HH242" s="36"/>
      <c r="HI242" s="36"/>
      <c r="HJ242" s="36"/>
      <c r="HK242" s="36"/>
      <c r="HL242" s="36"/>
      <c r="HM242" s="36"/>
      <c r="HN242" s="36"/>
      <c r="HO242" s="36"/>
      <c r="HP242" s="36"/>
      <c r="HQ242" s="36"/>
      <c r="HR242" s="36"/>
      <c r="HS242" s="36"/>
      <c r="HT242" s="36"/>
      <c r="HU242" s="36"/>
      <c r="HV242" s="36"/>
      <c r="HW242" s="36"/>
      <c r="HX242" s="36"/>
      <c r="HY242" s="36"/>
      <c r="HZ242" s="36"/>
      <c r="IA242" s="36"/>
      <c r="IB242" s="36"/>
      <c r="IC242" s="36"/>
      <c r="ID242" s="36"/>
      <c r="IE242" s="36"/>
      <c r="IF242" s="36"/>
      <c r="IG242" s="36"/>
      <c r="IH242" s="36"/>
      <c r="II242" s="36"/>
      <c r="IJ242" s="36"/>
      <c r="IK242" s="36"/>
      <c r="IL242" s="36"/>
      <c r="IM242" s="36"/>
      <c r="IN242" s="36"/>
      <c r="IO242" s="36"/>
      <c r="IP242" s="36"/>
      <c r="IQ242" s="36"/>
      <c r="IR242" s="36"/>
      <c r="IS242" s="36"/>
      <c r="IT242" s="36"/>
      <c r="IU242" s="36"/>
      <c r="IV242" s="36"/>
    </row>
    <row r="243" spans="1:256" s="37" customFormat="1" ht="16.05" customHeight="1">
      <c r="A243" s="39">
        <v>43382</v>
      </c>
      <c r="B243" s="38" t="s">
        <v>45</v>
      </c>
      <c r="C243" s="38" t="s">
        <v>46</v>
      </c>
      <c r="D243" s="38" t="s">
        <v>275</v>
      </c>
      <c r="E243" s="42">
        <v>-62.99</v>
      </c>
      <c r="F243" s="33">
        <f t="shared" si="4"/>
        <v>764.91999999999814</v>
      </c>
      <c r="G243" s="8" t="s">
        <v>75</v>
      </c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6"/>
      <c r="CE243" s="36"/>
      <c r="CF243" s="36"/>
      <c r="CG243" s="36"/>
      <c r="CH243" s="36"/>
      <c r="CI243" s="36"/>
      <c r="CJ243" s="36"/>
      <c r="CK243" s="36"/>
      <c r="CL243" s="36"/>
      <c r="CM243" s="36"/>
      <c r="CN243" s="36"/>
      <c r="CO243" s="36"/>
      <c r="CP243" s="36"/>
      <c r="CQ243" s="36"/>
      <c r="CR243" s="36"/>
      <c r="CS243" s="36"/>
      <c r="CT243" s="36"/>
      <c r="CU243" s="36"/>
      <c r="CV243" s="36"/>
      <c r="CW243" s="36"/>
      <c r="CX243" s="36"/>
      <c r="CY243" s="36"/>
      <c r="CZ243" s="36"/>
      <c r="DA243" s="36"/>
      <c r="DB243" s="36"/>
      <c r="DC243" s="36"/>
      <c r="DD243" s="36"/>
      <c r="DE243" s="36"/>
      <c r="DF243" s="36"/>
      <c r="DG243" s="36"/>
      <c r="DH243" s="36"/>
      <c r="DI243" s="36"/>
      <c r="DJ243" s="36"/>
      <c r="DK243" s="36"/>
      <c r="DL243" s="36"/>
      <c r="DM243" s="36"/>
      <c r="DN243" s="36"/>
      <c r="DO243" s="36"/>
      <c r="DP243" s="36"/>
      <c r="DQ243" s="36"/>
      <c r="DR243" s="36"/>
      <c r="DS243" s="36"/>
      <c r="DT243" s="36"/>
      <c r="DU243" s="36"/>
      <c r="DV243" s="36"/>
      <c r="DW243" s="36"/>
      <c r="DX243" s="36"/>
      <c r="DY243" s="36"/>
      <c r="DZ243" s="36"/>
      <c r="EA243" s="36"/>
      <c r="EB243" s="36"/>
      <c r="EC243" s="36"/>
      <c r="ED243" s="36"/>
      <c r="EE243" s="36"/>
      <c r="EF243" s="36"/>
      <c r="EG243" s="36"/>
      <c r="EH243" s="36"/>
      <c r="EI243" s="36"/>
      <c r="EJ243" s="36"/>
      <c r="EK243" s="36"/>
      <c r="EL243" s="36"/>
      <c r="EM243" s="36"/>
      <c r="EN243" s="36"/>
      <c r="EO243" s="36"/>
      <c r="EP243" s="36"/>
      <c r="EQ243" s="36"/>
      <c r="ER243" s="36"/>
      <c r="ES243" s="36"/>
      <c r="ET243" s="36"/>
      <c r="EU243" s="36"/>
      <c r="EV243" s="36"/>
      <c r="EW243" s="36"/>
      <c r="EX243" s="36"/>
      <c r="EY243" s="36"/>
      <c r="EZ243" s="36"/>
      <c r="FA243" s="36"/>
      <c r="FB243" s="36"/>
      <c r="FC243" s="36"/>
      <c r="FD243" s="36"/>
      <c r="FE243" s="36"/>
      <c r="FF243" s="36"/>
      <c r="FG243" s="36"/>
      <c r="FH243" s="36"/>
      <c r="FI243" s="36"/>
      <c r="FJ243" s="36"/>
      <c r="FK243" s="36"/>
      <c r="FL243" s="36"/>
      <c r="FM243" s="36"/>
      <c r="FN243" s="36"/>
      <c r="FO243" s="36"/>
      <c r="FP243" s="36"/>
      <c r="FQ243" s="36"/>
      <c r="FR243" s="36"/>
      <c r="FS243" s="36"/>
      <c r="FT243" s="36"/>
      <c r="FU243" s="36"/>
      <c r="FV243" s="36"/>
      <c r="FW243" s="36"/>
      <c r="FX243" s="36"/>
      <c r="FY243" s="36"/>
      <c r="FZ243" s="36"/>
      <c r="GA243" s="36"/>
      <c r="GB243" s="36"/>
      <c r="GC243" s="36"/>
      <c r="GD243" s="36"/>
      <c r="GE243" s="36"/>
      <c r="GF243" s="36"/>
      <c r="GG243" s="36"/>
      <c r="GH243" s="36"/>
      <c r="GI243" s="36"/>
      <c r="GJ243" s="36"/>
      <c r="GK243" s="36"/>
      <c r="GL243" s="36"/>
      <c r="GM243" s="36"/>
      <c r="GN243" s="36"/>
      <c r="GO243" s="36"/>
      <c r="GP243" s="36"/>
      <c r="GQ243" s="36"/>
      <c r="GR243" s="36"/>
      <c r="GS243" s="36"/>
      <c r="GT243" s="36"/>
      <c r="GU243" s="36"/>
      <c r="GV243" s="36"/>
      <c r="GW243" s="36"/>
      <c r="GX243" s="36"/>
      <c r="GY243" s="36"/>
      <c r="GZ243" s="36"/>
      <c r="HA243" s="36"/>
      <c r="HB243" s="36"/>
      <c r="HC243" s="36"/>
      <c r="HD243" s="36"/>
      <c r="HE243" s="36"/>
      <c r="HF243" s="36"/>
      <c r="HG243" s="36"/>
      <c r="HH243" s="36"/>
      <c r="HI243" s="36"/>
      <c r="HJ243" s="36"/>
      <c r="HK243" s="36"/>
      <c r="HL243" s="36"/>
      <c r="HM243" s="36"/>
      <c r="HN243" s="36"/>
      <c r="HO243" s="36"/>
      <c r="HP243" s="36"/>
      <c r="HQ243" s="36"/>
      <c r="HR243" s="36"/>
      <c r="HS243" s="36"/>
      <c r="HT243" s="36"/>
      <c r="HU243" s="36"/>
      <c r="HV243" s="36"/>
      <c r="HW243" s="36"/>
      <c r="HX243" s="36"/>
      <c r="HY243" s="36"/>
      <c r="HZ243" s="36"/>
      <c r="IA243" s="36"/>
      <c r="IB243" s="36"/>
      <c r="IC243" s="36"/>
      <c r="ID243" s="36"/>
      <c r="IE243" s="36"/>
      <c r="IF243" s="36"/>
      <c r="IG243" s="36"/>
      <c r="IH243" s="36"/>
      <c r="II243" s="36"/>
      <c r="IJ243" s="36"/>
      <c r="IK243" s="36"/>
      <c r="IL243" s="36"/>
      <c r="IM243" s="36"/>
      <c r="IN243" s="36"/>
      <c r="IO243" s="36"/>
      <c r="IP243" s="36"/>
      <c r="IQ243" s="36"/>
      <c r="IR243" s="36"/>
      <c r="IS243" s="36"/>
      <c r="IT243" s="36"/>
      <c r="IU243" s="36"/>
      <c r="IV243" s="36"/>
    </row>
    <row r="244" spans="1:256" s="37" customFormat="1" ht="16.05" customHeight="1">
      <c r="A244" s="39">
        <v>43383</v>
      </c>
      <c r="B244" s="38" t="s">
        <v>45</v>
      </c>
      <c r="C244" s="38" t="s">
        <v>46</v>
      </c>
      <c r="D244" s="38" t="s">
        <v>273</v>
      </c>
      <c r="E244" s="42">
        <v>-63.39</v>
      </c>
      <c r="F244" s="33">
        <f t="shared" si="4"/>
        <v>701.52999999999815</v>
      </c>
      <c r="G244" s="8" t="s">
        <v>127</v>
      </c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6"/>
      <c r="CE244" s="36"/>
      <c r="CF244" s="36"/>
      <c r="CG244" s="36"/>
      <c r="CH244" s="36"/>
      <c r="CI244" s="36"/>
      <c r="CJ244" s="36"/>
      <c r="CK244" s="36"/>
      <c r="CL244" s="36"/>
      <c r="CM244" s="36"/>
      <c r="CN244" s="36"/>
      <c r="CO244" s="36"/>
      <c r="CP244" s="36"/>
      <c r="CQ244" s="36"/>
      <c r="CR244" s="36"/>
      <c r="CS244" s="36"/>
      <c r="CT244" s="36"/>
      <c r="CU244" s="36"/>
      <c r="CV244" s="36"/>
      <c r="CW244" s="36"/>
      <c r="CX244" s="36"/>
      <c r="CY244" s="36"/>
      <c r="CZ244" s="36"/>
      <c r="DA244" s="36"/>
      <c r="DB244" s="36"/>
      <c r="DC244" s="36"/>
      <c r="DD244" s="36"/>
      <c r="DE244" s="36"/>
      <c r="DF244" s="36"/>
      <c r="DG244" s="36"/>
      <c r="DH244" s="36"/>
      <c r="DI244" s="36"/>
      <c r="DJ244" s="36"/>
      <c r="DK244" s="36"/>
      <c r="DL244" s="36"/>
      <c r="DM244" s="36"/>
      <c r="DN244" s="36"/>
      <c r="DO244" s="36"/>
      <c r="DP244" s="36"/>
      <c r="DQ244" s="36"/>
      <c r="DR244" s="36"/>
      <c r="DS244" s="36"/>
      <c r="DT244" s="36"/>
      <c r="DU244" s="36"/>
      <c r="DV244" s="36"/>
      <c r="DW244" s="36"/>
      <c r="DX244" s="36"/>
      <c r="DY244" s="36"/>
      <c r="DZ244" s="36"/>
      <c r="EA244" s="36"/>
      <c r="EB244" s="36"/>
      <c r="EC244" s="36"/>
      <c r="ED244" s="36"/>
      <c r="EE244" s="36"/>
      <c r="EF244" s="36"/>
      <c r="EG244" s="36"/>
      <c r="EH244" s="36"/>
      <c r="EI244" s="36"/>
      <c r="EJ244" s="36"/>
      <c r="EK244" s="36"/>
      <c r="EL244" s="36"/>
      <c r="EM244" s="36"/>
      <c r="EN244" s="36"/>
      <c r="EO244" s="36"/>
      <c r="EP244" s="36"/>
      <c r="EQ244" s="36"/>
      <c r="ER244" s="36"/>
      <c r="ES244" s="36"/>
      <c r="ET244" s="36"/>
      <c r="EU244" s="36"/>
      <c r="EV244" s="36"/>
      <c r="EW244" s="36"/>
      <c r="EX244" s="36"/>
      <c r="EY244" s="36"/>
      <c r="EZ244" s="36"/>
      <c r="FA244" s="36"/>
      <c r="FB244" s="36"/>
      <c r="FC244" s="36"/>
      <c r="FD244" s="36"/>
      <c r="FE244" s="36"/>
      <c r="FF244" s="36"/>
      <c r="FG244" s="36"/>
      <c r="FH244" s="36"/>
      <c r="FI244" s="36"/>
      <c r="FJ244" s="36"/>
      <c r="FK244" s="36"/>
      <c r="FL244" s="36"/>
      <c r="FM244" s="36"/>
      <c r="FN244" s="36"/>
      <c r="FO244" s="36"/>
      <c r="FP244" s="36"/>
      <c r="FQ244" s="36"/>
      <c r="FR244" s="36"/>
      <c r="FS244" s="36"/>
      <c r="FT244" s="36"/>
      <c r="FU244" s="36"/>
      <c r="FV244" s="36"/>
      <c r="FW244" s="36"/>
      <c r="FX244" s="36"/>
      <c r="FY244" s="36"/>
      <c r="FZ244" s="36"/>
      <c r="GA244" s="36"/>
      <c r="GB244" s="36"/>
      <c r="GC244" s="36"/>
      <c r="GD244" s="36"/>
      <c r="GE244" s="36"/>
      <c r="GF244" s="36"/>
      <c r="GG244" s="36"/>
      <c r="GH244" s="36"/>
      <c r="GI244" s="36"/>
      <c r="GJ244" s="36"/>
      <c r="GK244" s="36"/>
      <c r="GL244" s="36"/>
      <c r="GM244" s="36"/>
      <c r="GN244" s="36"/>
      <c r="GO244" s="36"/>
      <c r="GP244" s="36"/>
      <c r="GQ244" s="36"/>
      <c r="GR244" s="36"/>
      <c r="GS244" s="36"/>
      <c r="GT244" s="36"/>
      <c r="GU244" s="36"/>
      <c r="GV244" s="36"/>
      <c r="GW244" s="36"/>
      <c r="GX244" s="36"/>
      <c r="GY244" s="36"/>
      <c r="GZ244" s="36"/>
      <c r="HA244" s="36"/>
      <c r="HB244" s="36"/>
      <c r="HC244" s="36"/>
      <c r="HD244" s="36"/>
      <c r="HE244" s="36"/>
      <c r="HF244" s="36"/>
      <c r="HG244" s="36"/>
      <c r="HH244" s="36"/>
      <c r="HI244" s="36"/>
      <c r="HJ244" s="36"/>
      <c r="HK244" s="36"/>
      <c r="HL244" s="36"/>
      <c r="HM244" s="36"/>
      <c r="HN244" s="36"/>
      <c r="HO244" s="36"/>
      <c r="HP244" s="36"/>
      <c r="HQ244" s="36"/>
      <c r="HR244" s="36"/>
      <c r="HS244" s="36"/>
      <c r="HT244" s="36"/>
      <c r="HU244" s="36"/>
      <c r="HV244" s="36"/>
      <c r="HW244" s="36"/>
      <c r="HX244" s="36"/>
      <c r="HY244" s="36"/>
      <c r="HZ244" s="36"/>
      <c r="IA244" s="36"/>
      <c r="IB244" s="36"/>
      <c r="IC244" s="36"/>
      <c r="ID244" s="36"/>
      <c r="IE244" s="36"/>
      <c r="IF244" s="36"/>
      <c r="IG244" s="36"/>
      <c r="IH244" s="36"/>
      <c r="II244" s="36"/>
      <c r="IJ244" s="36"/>
      <c r="IK244" s="36"/>
      <c r="IL244" s="36"/>
      <c r="IM244" s="36"/>
      <c r="IN244" s="36"/>
      <c r="IO244" s="36"/>
      <c r="IP244" s="36"/>
      <c r="IQ244" s="36"/>
      <c r="IR244" s="36"/>
      <c r="IS244" s="36"/>
      <c r="IT244" s="36"/>
      <c r="IU244" s="36"/>
      <c r="IV244" s="36"/>
    </row>
    <row r="245" spans="1:256" s="37" customFormat="1" ht="16.05" customHeight="1">
      <c r="A245" s="39">
        <v>43383</v>
      </c>
      <c r="B245" s="38" t="s">
        <v>14</v>
      </c>
      <c r="C245" s="38" t="s">
        <v>15</v>
      </c>
      <c r="D245" s="38" t="s">
        <v>16</v>
      </c>
      <c r="E245" s="42">
        <v>400</v>
      </c>
      <c r="F245" s="33">
        <f t="shared" si="4"/>
        <v>1101.5299999999982</v>
      </c>
      <c r="G245" s="8" t="s">
        <v>169</v>
      </c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6"/>
      <c r="CE245" s="36"/>
      <c r="CF245" s="36"/>
      <c r="CG245" s="36"/>
      <c r="CH245" s="36"/>
      <c r="CI245" s="36"/>
      <c r="CJ245" s="36"/>
      <c r="CK245" s="36"/>
      <c r="CL245" s="36"/>
      <c r="CM245" s="36"/>
      <c r="CN245" s="36"/>
      <c r="CO245" s="36"/>
      <c r="CP245" s="36"/>
      <c r="CQ245" s="36"/>
      <c r="CR245" s="36"/>
      <c r="CS245" s="36"/>
      <c r="CT245" s="36"/>
      <c r="CU245" s="36"/>
      <c r="CV245" s="36"/>
      <c r="CW245" s="36"/>
      <c r="CX245" s="36"/>
      <c r="CY245" s="36"/>
      <c r="CZ245" s="36"/>
      <c r="DA245" s="36"/>
      <c r="DB245" s="36"/>
      <c r="DC245" s="36"/>
      <c r="DD245" s="36"/>
      <c r="DE245" s="36"/>
      <c r="DF245" s="36"/>
      <c r="DG245" s="36"/>
      <c r="DH245" s="36"/>
      <c r="DI245" s="36"/>
      <c r="DJ245" s="36"/>
      <c r="DK245" s="36"/>
      <c r="DL245" s="36"/>
      <c r="DM245" s="36"/>
      <c r="DN245" s="36"/>
      <c r="DO245" s="36"/>
      <c r="DP245" s="36"/>
      <c r="DQ245" s="36"/>
      <c r="DR245" s="36"/>
      <c r="DS245" s="36"/>
      <c r="DT245" s="36"/>
      <c r="DU245" s="36"/>
      <c r="DV245" s="36"/>
      <c r="DW245" s="36"/>
      <c r="DX245" s="36"/>
      <c r="DY245" s="36"/>
      <c r="DZ245" s="36"/>
      <c r="EA245" s="36"/>
      <c r="EB245" s="36"/>
      <c r="EC245" s="36"/>
      <c r="ED245" s="36"/>
      <c r="EE245" s="36"/>
      <c r="EF245" s="36"/>
      <c r="EG245" s="36"/>
      <c r="EH245" s="36"/>
      <c r="EI245" s="36"/>
      <c r="EJ245" s="36"/>
      <c r="EK245" s="36"/>
      <c r="EL245" s="36"/>
      <c r="EM245" s="36"/>
      <c r="EN245" s="36"/>
      <c r="EO245" s="36"/>
      <c r="EP245" s="36"/>
      <c r="EQ245" s="36"/>
      <c r="ER245" s="36"/>
      <c r="ES245" s="36"/>
      <c r="ET245" s="36"/>
      <c r="EU245" s="36"/>
      <c r="EV245" s="36"/>
      <c r="EW245" s="36"/>
      <c r="EX245" s="36"/>
      <c r="EY245" s="36"/>
      <c r="EZ245" s="36"/>
      <c r="FA245" s="36"/>
      <c r="FB245" s="36"/>
      <c r="FC245" s="36"/>
      <c r="FD245" s="36"/>
      <c r="FE245" s="36"/>
      <c r="FF245" s="36"/>
      <c r="FG245" s="36"/>
      <c r="FH245" s="36"/>
      <c r="FI245" s="36"/>
      <c r="FJ245" s="36"/>
      <c r="FK245" s="36"/>
      <c r="FL245" s="36"/>
      <c r="FM245" s="36"/>
      <c r="FN245" s="36"/>
      <c r="FO245" s="36"/>
      <c r="FP245" s="36"/>
      <c r="FQ245" s="36"/>
      <c r="FR245" s="36"/>
      <c r="FS245" s="36"/>
      <c r="FT245" s="36"/>
      <c r="FU245" s="36"/>
      <c r="FV245" s="36"/>
      <c r="FW245" s="36"/>
      <c r="FX245" s="36"/>
      <c r="FY245" s="36"/>
      <c r="FZ245" s="36"/>
      <c r="GA245" s="36"/>
      <c r="GB245" s="36"/>
      <c r="GC245" s="36"/>
      <c r="GD245" s="36"/>
      <c r="GE245" s="36"/>
      <c r="GF245" s="36"/>
      <c r="GG245" s="36"/>
      <c r="GH245" s="36"/>
      <c r="GI245" s="36"/>
      <c r="GJ245" s="36"/>
      <c r="GK245" s="36"/>
      <c r="GL245" s="36"/>
      <c r="GM245" s="36"/>
      <c r="GN245" s="36"/>
      <c r="GO245" s="36"/>
      <c r="GP245" s="36"/>
      <c r="GQ245" s="36"/>
      <c r="GR245" s="36"/>
      <c r="GS245" s="36"/>
      <c r="GT245" s="36"/>
      <c r="GU245" s="36"/>
      <c r="GV245" s="36"/>
      <c r="GW245" s="36"/>
      <c r="GX245" s="36"/>
      <c r="GY245" s="36"/>
      <c r="GZ245" s="36"/>
      <c r="HA245" s="36"/>
      <c r="HB245" s="36"/>
      <c r="HC245" s="36"/>
      <c r="HD245" s="36"/>
      <c r="HE245" s="36"/>
      <c r="HF245" s="36"/>
      <c r="HG245" s="36"/>
      <c r="HH245" s="36"/>
      <c r="HI245" s="36"/>
      <c r="HJ245" s="36"/>
      <c r="HK245" s="36"/>
      <c r="HL245" s="36"/>
      <c r="HM245" s="36"/>
      <c r="HN245" s="36"/>
      <c r="HO245" s="36"/>
      <c r="HP245" s="36"/>
      <c r="HQ245" s="36"/>
      <c r="HR245" s="36"/>
      <c r="HS245" s="36"/>
      <c r="HT245" s="36"/>
      <c r="HU245" s="36"/>
      <c r="HV245" s="36"/>
      <c r="HW245" s="36"/>
      <c r="HX245" s="36"/>
      <c r="HY245" s="36"/>
      <c r="HZ245" s="36"/>
      <c r="IA245" s="36"/>
      <c r="IB245" s="36"/>
      <c r="IC245" s="36"/>
      <c r="ID245" s="36"/>
      <c r="IE245" s="36"/>
      <c r="IF245" s="36"/>
      <c r="IG245" s="36"/>
      <c r="IH245" s="36"/>
      <c r="II245" s="36"/>
      <c r="IJ245" s="36"/>
      <c r="IK245" s="36"/>
      <c r="IL245" s="36"/>
      <c r="IM245" s="36"/>
      <c r="IN245" s="36"/>
      <c r="IO245" s="36"/>
      <c r="IP245" s="36"/>
      <c r="IQ245" s="36"/>
      <c r="IR245" s="36"/>
      <c r="IS245" s="36"/>
      <c r="IT245" s="36"/>
      <c r="IU245" s="36"/>
      <c r="IV245" s="36"/>
    </row>
    <row r="246" spans="1:256" s="37" customFormat="1" ht="16.05" customHeight="1">
      <c r="A246" s="39">
        <v>43383</v>
      </c>
      <c r="B246" s="38" t="s">
        <v>49</v>
      </c>
      <c r="C246" s="38" t="s">
        <v>50</v>
      </c>
      <c r="D246" s="38" t="s">
        <v>274</v>
      </c>
      <c r="E246" s="42">
        <v>-352.37</v>
      </c>
      <c r="F246" s="33">
        <f t="shared" si="4"/>
        <v>749.15999999999815</v>
      </c>
      <c r="G246" s="8" t="s">
        <v>129</v>
      </c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6"/>
      <c r="CE246" s="36"/>
      <c r="CF246" s="36"/>
      <c r="CG246" s="36"/>
      <c r="CH246" s="36"/>
      <c r="CI246" s="36"/>
      <c r="CJ246" s="36"/>
      <c r="CK246" s="36"/>
      <c r="CL246" s="36"/>
      <c r="CM246" s="36"/>
      <c r="CN246" s="36"/>
      <c r="CO246" s="36"/>
      <c r="CP246" s="36"/>
      <c r="CQ246" s="36"/>
      <c r="CR246" s="36"/>
      <c r="CS246" s="36"/>
      <c r="CT246" s="36"/>
      <c r="CU246" s="36"/>
      <c r="CV246" s="36"/>
      <c r="CW246" s="36"/>
      <c r="CX246" s="36"/>
      <c r="CY246" s="36"/>
      <c r="CZ246" s="36"/>
      <c r="DA246" s="36"/>
      <c r="DB246" s="36"/>
      <c r="DC246" s="36"/>
      <c r="DD246" s="36"/>
      <c r="DE246" s="36"/>
      <c r="DF246" s="36"/>
      <c r="DG246" s="36"/>
      <c r="DH246" s="36"/>
      <c r="DI246" s="36"/>
      <c r="DJ246" s="36"/>
      <c r="DK246" s="36"/>
      <c r="DL246" s="36"/>
      <c r="DM246" s="36"/>
      <c r="DN246" s="36"/>
      <c r="DO246" s="36"/>
      <c r="DP246" s="36"/>
      <c r="DQ246" s="36"/>
      <c r="DR246" s="36"/>
      <c r="DS246" s="36"/>
      <c r="DT246" s="36"/>
      <c r="DU246" s="36"/>
      <c r="DV246" s="36"/>
      <c r="DW246" s="36"/>
      <c r="DX246" s="36"/>
      <c r="DY246" s="36"/>
      <c r="DZ246" s="36"/>
      <c r="EA246" s="36"/>
      <c r="EB246" s="36"/>
      <c r="EC246" s="36"/>
      <c r="ED246" s="36"/>
      <c r="EE246" s="36"/>
      <c r="EF246" s="36"/>
      <c r="EG246" s="36"/>
      <c r="EH246" s="36"/>
      <c r="EI246" s="36"/>
      <c r="EJ246" s="36"/>
      <c r="EK246" s="36"/>
      <c r="EL246" s="36"/>
      <c r="EM246" s="36"/>
      <c r="EN246" s="36"/>
      <c r="EO246" s="36"/>
      <c r="EP246" s="36"/>
      <c r="EQ246" s="36"/>
      <c r="ER246" s="36"/>
      <c r="ES246" s="36"/>
      <c r="ET246" s="36"/>
      <c r="EU246" s="36"/>
      <c r="EV246" s="36"/>
      <c r="EW246" s="36"/>
      <c r="EX246" s="36"/>
      <c r="EY246" s="36"/>
      <c r="EZ246" s="36"/>
      <c r="FA246" s="36"/>
      <c r="FB246" s="36"/>
      <c r="FC246" s="36"/>
      <c r="FD246" s="36"/>
      <c r="FE246" s="36"/>
      <c r="FF246" s="36"/>
      <c r="FG246" s="36"/>
      <c r="FH246" s="36"/>
      <c r="FI246" s="36"/>
      <c r="FJ246" s="36"/>
      <c r="FK246" s="36"/>
      <c r="FL246" s="36"/>
      <c r="FM246" s="36"/>
      <c r="FN246" s="36"/>
      <c r="FO246" s="36"/>
      <c r="FP246" s="36"/>
      <c r="FQ246" s="36"/>
      <c r="FR246" s="36"/>
      <c r="FS246" s="36"/>
      <c r="FT246" s="36"/>
      <c r="FU246" s="36"/>
      <c r="FV246" s="36"/>
      <c r="FW246" s="36"/>
      <c r="FX246" s="36"/>
      <c r="FY246" s="36"/>
      <c r="FZ246" s="36"/>
      <c r="GA246" s="36"/>
      <c r="GB246" s="36"/>
      <c r="GC246" s="36"/>
      <c r="GD246" s="36"/>
      <c r="GE246" s="36"/>
      <c r="GF246" s="36"/>
      <c r="GG246" s="36"/>
      <c r="GH246" s="36"/>
      <c r="GI246" s="36"/>
      <c r="GJ246" s="36"/>
      <c r="GK246" s="36"/>
      <c r="GL246" s="36"/>
      <c r="GM246" s="36"/>
      <c r="GN246" s="36"/>
      <c r="GO246" s="36"/>
      <c r="GP246" s="36"/>
      <c r="GQ246" s="36"/>
      <c r="GR246" s="36"/>
      <c r="GS246" s="36"/>
      <c r="GT246" s="36"/>
      <c r="GU246" s="36"/>
      <c r="GV246" s="36"/>
      <c r="GW246" s="36"/>
      <c r="GX246" s="36"/>
      <c r="GY246" s="36"/>
      <c r="GZ246" s="36"/>
      <c r="HA246" s="36"/>
      <c r="HB246" s="36"/>
      <c r="HC246" s="36"/>
      <c r="HD246" s="36"/>
      <c r="HE246" s="36"/>
      <c r="HF246" s="36"/>
      <c r="HG246" s="36"/>
      <c r="HH246" s="36"/>
      <c r="HI246" s="36"/>
      <c r="HJ246" s="36"/>
      <c r="HK246" s="36"/>
      <c r="HL246" s="36"/>
      <c r="HM246" s="36"/>
      <c r="HN246" s="36"/>
      <c r="HO246" s="36"/>
      <c r="HP246" s="36"/>
      <c r="HQ246" s="36"/>
      <c r="HR246" s="36"/>
      <c r="HS246" s="36"/>
      <c r="HT246" s="36"/>
      <c r="HU246" s="36"/>
      <c r="HV246" s="36"/>
      <c r="HW246" s="36"/>
      <c r="HX246" s="36"/>
      <c r="HY246" s="36"/>
      <c r="HZ246" s="36"/>
      <c r="IA246" s="36"/>
      <c r="IB246" s="36"/>
      <c r="IC246" s="36"/>
      <c r="ID246" s="36"/>
      <c r="IE246" s="36"/>
      <c r="IF246" s="36"/>
      <c r="IG246" s="36"/>
      <c r="IH246" s="36"/>
      <c r="II246" s="36"/>
      <c r="IJ246" s="36"/>
      <c r="IK246" s="36"/>
      <c r="IL246" s="36"/>
      <c r="IM246" s="36"/>
      <c r="IN246" s="36"/>
      <c r="IO246" s="36"/>
      <c r="IP246" s="36"/>
      <c r="IQ246" s="36"/>
      <c r="IR246" s="36"/>
      <c r="IS246" s="36"/>
      <c r="IT246" s="36"/>
      <c r="IU246" s="36"/>
      <c r="IV246" s="36"/>
    </row>
    <row r="247" spans="1:256" s="37" customFormat="1" ht="16.05" customHeight="1">
      <c r="A247" s="39">
        <v>43384</v>
      </c>
      <c r="B247" s="38" t="s">
        <v>41</v>
      </c>
      <c r="C247" s="38" t="s">
        <v>42</v>
      </c>
      <c r="D247" s="38" t="s">
        <v>272</v>
      </c>
      <c r="E247" s="42">
        <v>-50</v>
      </c>
      <c r="F247" s="33">
        <f t="shared" si="4"/>
        <v>699.15999999999815</v>
      </c>
      <c r="G247" s="8" t="s">
        <v>42</v>
      </c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6"/>
      <c r="CE247" s="36"/>
      <c r="CF247" s="36"/>
      <c r="CG247" s="36"/>
      <c r="CH247" s="36"/>
      <c r="CI247" s="36"/>
      <c r="CJ247" s="36"/>
      <c r="CK247" s="36"/>
      <c r="CL247" s="36"/>
      <c r="CM247" s="36"/>
      <c r="CN247" s="36"/>
      <c r="CO247" s="36"/>
      <c r="CP247" s="36"/>
      <c r="CQ247" s="36"/>
      <c r="CR247" s="36"/>
      <c r="CS247" s="36"/>
      <c r="CT247" s="36"/>
      <c r="CU247" s="36"/>
      <c r="CV247" s="36"/>
      <c r="CW247" s="36"/>
      <c r="CX247" s="36"/>
      <c r="CY247" s="36"/>
      <c r="CZ247" s="36"/>
      <c r="DA247" s="36"/>
      <c r="DB247" s="36"/>
      <c r="DC247" s="36"/>
      <c r="DD247" s="36"/>
      <c r="DE247" s="36"/>
      <c r="DF247" s="36"/>
      <c r="DG247" s="36"/>
      <c r="DH247" s="36"/>
      <c r="DI247" s="36"/>
      <c r="DJ247" s="36"/>
      <c r="DK247" s="36"/>
      <c r="DL247" s="36"/>
      <c r="DM247" s="36"/>
      <c r="DN247" s="36"/>
      <c r="DO247" s="36"/>
      <c r="DP247" s="36"/>
      <c r="DQ247" s="36"/>
      <c r="DR247" s="36"/>
      <c r="DS247" s="36"/>
      <c r="DT247" s="36"/>
      <c r="DU247" s="36"/>
      <c r="DV247" s="36"/>
      <c r="DW247" s="36"/>
      <c r="DX247" s="36"/>
      <c r="DY247" s="36"/>
      <c r="DZ247" s="36"/>
      <c r="EA247" s="36"/>
      <c r="EB247" s="36"/>
      <c r="EC247" s="36"/>
      <c r="ED247" s="36"/>
      <c r="EE247" s="36"/>
      <c r="EF247" s="36"/>
      <c r="EG247" s="36"/>
      <c r="EH247" s="36"/>
      <c r="EI247" s="36"/>
      <c r="EJ247" s="36"/>
      <c r="EK247" s="36"/>
      <c r="EL247" s="36"/>
      <c r="EM247" s="36"/>
      <c r="EN247" s="36"/>
      <c r="EO247" s="36"/>
      <c r="EP247" s="36"/>
      <c r="EQ247" s="36"/>
      <c r="ER247" s="36"/>
      <c r="ES247" s="36"/>
      <c r="ET247" s="36"/>
      <c r="EU247" s="36"/>
      <c r="EV247" s="36"/>
      <c r="EW247" s="36"/>
      <c r="EX247" s="36"/>
      <c r="EY247" s="36"/>
      <c r="EZ247" s="36"/>
      <c r="FA247" s="36"/>
      <c r="FB247" s="36"/>
      <c r="FC247" s="36"/>
      <c r="FD247" s="36"/>
      <c r="FE247" s="36"/>
      <c r="FF247" s="36"/>
      <c r="FG247" s="36"/>
      <c r="FH247" s="36"/>
      <c r="FI247" s="36"/>
      <c r="FJ247" s="36"/>
      <c r="FK247" s="36"/>
      <c r="FL247" s="36"/>
      <c r="FM247" s="36"/>
      <c r="FN247" s="36"/>
      <c r="FO247" s="36"/>
      <c r="FP247" s="36"/>
      <c r="FQ247" s="36"/>
      <c r="FR247" s="36"/>
      <c r="FS247" s="36"/>
      <c r="FT247" s="36"/>
      <c r="FU247" s="36"/>
      <c r="FV247" s="36"/>
      <c r="FW247" s="36"/>
      <c r="FX247" s="36"/>
      <c r="FY247" s="36"/>
      <c r="FZ247" s="36"/>
      <c r="GA247" s="36"/>
      <c r="GB247" s="36"/>
      <c r="GC247" s="36"/>
      <c r="GD247" s="36"/>
      <c r="GE247" s="36"/>
      <c r="GF247" s="36"/>
      <c r="GG247" s="36"/>
      <c r="GH247" s="36"/>
      <c r="GI247" s="36"/>
      <c r="GJ247" s="36"/>
      <c r="GK247" s="36"/>
      <c r="GL247" s="36"/>
      <c r="GM247" s="36"/>
      <c r="GN247" s="36"/>
      <c r="GO247" s="36"/>
      <c r="GP247" s="36"/>
      <c r="GQ247" s="36"/>
      <c r="GR247" s="36"/>
      <c r="GS247" s="36"/>
      <c r="GT247" s="36"/>
      <c r="GU247" s="36"/>
      <c r="GV247" s="36"/>
      <c r="GW247" s="36"/>
      <c r="GX247" s="36"/>
      <c r="GY247" s="36"/>
      <c r="GZ247" s="36"/>
      <c r="HA247" s="36"/>
      <c r="HB247" s="36"/>
      <c r="HC247" s="36"/>
      <c r="HD247" s="36"/>
      <c r="HE247" s="36"/>
      <c r="HF247" s="36"/>
      <c r="HG247" s="36"/>
      <c r="HH247" s="36"/>
      <c r="HI247" s="36"/>
      <c r="HJ247" s="36"/>
      <c r="HK247" s="36"/>
      <c r="HL247" s="36"/>
      <c r="HM247" s="36"/>
      <c r="HN247" s="36"/>
      <c r="HO247" s="36"/>
      <c r="HP247" s="36"/>
      <c r="HQ247" s="36"/>
      <c r="HR247" s="36"/>
      <c r="HS247" s="36"/>
      <c r="HT247" s="36"/>
      <c r="HU247" s="36"/>
      <c r="HV247" s="36"/>
      <c r="HW247" s="36"/>
      <c r="HX247" s="36"/>
      <c r="HY247" s="36"/>
      <c r="HZ247" s="36"/>
      <c r="IA247" s="36"/>
      <c r="IB247" s="36"/>
      <c r="IC247" s="36"/>
      <c r="ID247" s="36"/>
      <c r="IE247" s="36"/>
      <c r="IF247" s="36"/>
      <c r="IG247" s="36"/>
      <c r="IH247" s="36"/>
      <c r="II247" s="36"/>
      <c r="IJ247" s="36"/>
      <c r="IK247" s="36"/>
      <c r="IL247" s="36"/>
      <c r="IM247" s="36"/>
      <c r="IN247" s="36"/>
      <c r="IO247" s="36"/>
      <c r="IP247" s="36"/>
      <c r="IQ247" s="36"/>
      <c r="IR247" s="36"/>
      <c r="IS247" s="36"/>
      <c r="IT247" s="36"/>
      <c r="IU247" s="36"/>
      <c r="IV247" s="36"/>
    </row>
    <row r="248" spans="1:256" s="37" customFormat="1" ht="16.05" customHeight="1">
      <c r="A248" s="39">
        <v>43388</v>
      </c>
      <c r="B248" s="38" t="s">
        <v>72</v>
      </c>
      <c r="C248" s="38" t="s">
        <v>73</v>
      </c>
      <c r="D248" s="38" t="s">
        <v>347</v>
      </c>
      <c r="E248" s="42">
        <v>913.86</v>
      </c>
      <c r="F248" s="29">
        <f t="shared" si="4"/>
        <v>1613.0199999999982</v>
      </c>
      <c r="G248" s="8" t="s">
        <v>194</v>
      </c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6"/>
      <c r="CE248" s="36"/>
      <c r="CF248" s="36"/>
      <c r="CG248" s="36"/>
      <c r="CH248" s="36"/>
      <c r="CI248" s="36"/>
      <c r="CJ248" s="36"/>
      <c r="CK248" s="36"/>
      <c r="CL248" s="36"/>
      <c r="CM248" s="36"/>
      <c r="CN248" s="36"/>
      <c r="CO248" s="36"/>
      <c r="CP248" s="36"/>
      <c r="CQ248" s="36"/>
      <c r="CR248" s="36"/>
      <c r="CS248" s="36"/>
      <c r="CT248" s="36"/>
      <c r="CU248" s="36"/>
      <c r="CV248" s="36"/>
      <c r="CW248" s="36"/>
      <c r="CX248" s="36"/>
      <c r="CY248" s="36"/>
      <c r="CZ248" s="36"/>
      <c r="DA248" s="36"/>
      <c r="DB248" s="36"/>
      <c r="DC248" s="36"/>
      <c r="DD248" s="36"/>
      <c r="DE248" s="36"/>
      <c r="DF248" s="36"/>
      <c r="DG248" s="36"/>
      <c r="DH248" s="36"/>
      <c r="DI248" s="36"/>
      <c r="DJ248" s="36"/>
      <c r="DK248" s="36"/>
      <c r="DL248" s="36"/>
      <c r="DM248" s="36"/>
      <c r="DN248" s="36"/>
      <c r="DO248" s="36"/>
      <c r="DP248" s="36"/>
      <c r="DQ248" s="36"/>
      <c r="DR248" s="36"/>
      <c r="DS248" s="36"/>
      <c r="DT248" s="36"/>
      <c r="DU248" s="36"/>
      <c r="DV248" s="36"/>
      <c r="DW248" s="36"/>
      <c r="DX248" s="36"/>
      <c r="DY248" s="36"/>
      <c r="DZ248" s="36"/>
      <c r="EA248" s="36"/>
      <c r="EB248" s="36"/>
      <c r="EC248" s="36"/>
      <c r="ED248" s="36"/>
      <c r="EE248" s="36"/>
      <c r="EF248" s="36"/>
      <c r="EG248" s="36"/>
      <c r="EH248" s="36"/>
      <c r="EI248" s="36"/>
      <c r="EJ248" s="36"/>
      <c r="EK248" s="36"/>
      <c r="EL248" s="36"/>
      <c r="EM248" s="36"/>
      <c r="EN248" s="36"/>
      <c r="EO248" s="36"/>
      <c r="EP248" s="36"/>
      <c r="EQ248" s="36"/>
      <c r="ER248" s="36"/>
      <c r="ES248" s="36"/>
      <c r="ET248" s="36"/>
      <c r="EU248" s="36"/>
      <c r="EV248" s="36"/>
      <c r="EW248" s="36"/>
      <c r="EX248" s="36"/>
      <c r="EY248" s="36"/>
      <c r="EZ248" s="36"/>
      <c r="FA248" s="36"/>
      <c r="FB248" s="36"/>
      <c r="FC248" s="36"/>
      <c r="FD248" s="36"/>
      <c r="FE248" s="36"/>
      <c r="FF248" s="36"/>
      <c r="FG248" s="36"/>
      <c r="FH248" s="36"/>
      <c r="FI248" s="36"/>
      <c r="FJ248" s="36"/>
      <c r="FK248" s="36"/>
      <c r="FL248" s="36"/>
      <c r="FM248" s="36"/>
      <c r="FN248" s="36"/>
      <c r="FO248" s="36"/>
      <c r="FP248" s="36"/>
      <c r="FQ248" s="36"/>
      <c r="FR248" s="36"/>
      <c r="FS248" s="36"/>
      <c r="FT248" s="36"/>
      <c r="FU248" s="36"/>
      <c r="FV248" s="36"/>
      <c r="FW248" s="36"/>
      <c r="FX248" s="36"/>
      <c r="FY248" s="36"/>
      <c r="FZ248" s="36"/>
      <c r="GA248" s="36"/>
      <c r="GB248" s="36"/>
      <c r="GC248" s="36"/>
      <c r="GD248" s="36"/>
      <c r="GE248" s="36"/>
      <c r="GF248" s="36"/>
      <c r="GG248" s="36"/>
      <c r="GH248" s="36"/>
      <c r="GI248" s="36"/>
      <c r="GJ248" s="36"/>
      <c r="GK248" s="36"/>
      <c r="GL248" s="36"/>
      <c r="GM248" s="36"/>
      <c r="GN248" s="36"/>
      <c r="GO248" s="36"/>
      <c r="GP248" s="36"/>
      <c r="GQ248" s="36"/>
      <c r="GR248" s="36"/>
      <c r="GS248" s="36"/>
      <c r="GT248" s="36"/>
      <c r="GU248" s="36"/>
      <c r="GV248" s="36"/>
      <c r="GW248" s="36"/>
      <c r="GX248" s="36"/>
      <c r="GY248" s="36"/>
      <c r="GZ248" s="36"/>
      <c r="HA248" s="36"/>
      <c r="HB248" s="36"/>
      <c r="HC248" s="36"/>
      <c r="HD248" s="36"/>
      <c r="HE248" s="36"/>
      <c r="HF248" s="36"/>
      <c r="HG248" s="36"/>
      <c r="HH248" s="36"/>
      <c r="HI248" s="36"/>
      <c r="HJ248" s="36"/>
      <c r="HK248" s="36"/>
      <c r="HL248" s="36"/>
      <c r="HM248" s="36"/>
      <c r="HN248" s="36"/>
      <c r="HO248" s="36"/>
      <c r="HP248" s="36"/>
      <c r="HQ248" s="36"/>
      <c r="HR248" s="36"/>
      <c r="HS248" s="36"/>
      <c r="HT248" s="36"/>
      <c r="HU248" s="36"/>
      <c r="HV248" s="36"/>
      <c r="HW248" s="36"/>
      <c r="HX248" s="36"/>
      <c r="HY248" s="36"/>
      <c r="HZ248" s="36"/>
      <c r="IA248" s="36"/>
      <c r="IB248" s="36"/>
      <c r="IC248" s="36"/>
      <c r="ID248" s="36"/>
      <c r="IE248" s="36"/>
      <c r="IF248" s="36"/>
      <c r="IG248" s="36"/>
      <c r="IH248" s="36"/>
      <c r="II248" s="36"/>
      <c r="IJ248" s="36"/>
      <c r="IK248" s="36"/>
      <c r="IL248" s="36"/>
      <c r="IM248" s="36"/>
      <c r="IN248" s="36"/>
      <c r="IO248" s="36"/>
      <c r="IP248" s="36"/>
      <c r="IQ248" s="36"/>
      <c r="IR248" s="36"/>
      <c r="IS248" s="36"/>
      <c r="IT248" s="36"/>
      <c r="IU248" s="36"/>
      <c r="IV248" s="36"/>
    </row>
    <row r="249" spans="1:256" s="37" customFormat="1" ht="16.05" customHeight="1">
      <c r="A249" s="39">
        <v>43397</v>
      </c>
      <c r="B249" s="38" t="s">
        <v>14</v>
      </c>
      <c r="C249" s="38" t="s">
        <v>15</v>
      </c>
      <c r="D249" s="38" t="s">
        <v>271</v>
      </c>
      <c r="E249" s="44">
        <v>17</v>
      </c>
      <c r="F249" s="33">
        <f t="shared" si="4"/>
        <v>1630.0199999999982</v>
      </c>
      <c r="G249" s="36" t="s">
        <v>143</v>
      </c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6"/>
      <c r="CE249" s="36"/>
      <c r="CF249" s="36"/>
      <c r="CG249" s="36"/>
      <c r="CH249" s="36"/>
      <c r="CI249" s="36"/>
      <c r="CJ249" s="36"/>
      <c r="CK249" s="36"/>
      <c r="CL249" s="36"/>
      <c r="CM249" s="36"/>
      <c r="CN249" s="36"/>
      <c r="CO249" s="36"/>
      <c r="CP249" s="36"/>
      <c r="CQ249" s="36"/>
      <c r="CR249" s="36"/>
      <c r="CS249" s="36"/>
      <c r="CT249" s="36"/>
      <c r="CU249" s="36"/>
      <c r="CV249" s="36"/>
      <c r="CW249" s="36"/>
      <c r="CX249" s="36"/>
      <c r="CY249" s="36"/>
      <c r="CZ249" s="36"/>
      <c r="DA249" s="36"/>
      <c r="DB249" s="36"/>
      <c r="DC249" s="36"/>
      <c r="DD249" s="36"/>
      <c r="DE249" s="36"/>
      <c r="DF249" s="36"/>
      <c r="DG249" s="36"/>
      <c r="DH249" s="36"/>
      <c r="DI249" s="36"/>
      <c r="DJ249" s="36"/>
      <c r="DK249" s="36"/>
      <c r="DL249" s="36"/>
      <c r="DM249" s="36"/>
      <c r="DN249" s="36"/>
      <c r="DO249" s="36"/>
      <c r="DP249" s="36"/>
      <c r="DQ249" s="36"/>
      <c r="DR249" s="36"/>
      <c r="DS249" s="36"/>
      <c r="DT249" s="36"/>
      <c r="DU249" s="36"/>
      <c r="DV249" s="36"/>
      <c r="DW249" s="36"/>
      <c r="DX249" s="36"/>
      <c r="DY249" s="36"/>
      <c r="DZ249" s="36"/>
      <c r="EA249" s="36"/>
      <c r="EB249" s="36"/>
      <c r="EC249" s="36"/>
      <c r="ED249" s="36"/>
      <c r="EE249" s="36"/>
      <c r="EF249" s="36"/>
      <c r="EG249" s="36"/>
      <c r="EH249" s="36"/>
      <c r="EI249" s="36"/>
      <c r="EJ249" s="36"/>
      <c r="EK249" s="36"/>
      <c r="EL249" s="36"/>
      <c r="EM249" s="36"/>
      <c r="EN249" s="36"/>
      <c r="EO249" s="36"/>
      <c r="EP249" s="36"/>
      <c r="EQ249" s="36"/>
      <c r="ER249" s="36"/>
      <c r="ES249" s="36"/>
      <c r="ET249" s="36"/>
      <c r="EU249" s="36"/>
      <c r="EV249" s="36"/>
      <c r="EW249" s="36"/>
      <c r="EX249" s="36"/>
      <c r="EY249" s="36"/>
      <c r="EZ249" s="36"/>
      <c r="FA249" s="36"/>
      <c r="FB249" s="36"/>
      <c r="FC249" s="36"/>
      <c r="FD249" s="36"/>
      <c r="FE249" s="36"/>
      <c r="FF249" s="36"/>
      <c r="FG249" s="36"/>
      <c r="FH249" s="36"/>
      <c r="FI249" s="36"/>
      <c r="FJ249" s="36"/>
      <c r="FK249" s="36"/>
      <c r="FL249" s="36"/>
      <c r="FM249" s="36"/>
      <c r="FN249" s="36"/>
      <c r="FO249" s="36"/>
      <c r="FP249" s="36"/>
      <c r="FQ249" s="36"/>
      <c r="FR249" s="36"/>
      <c r="FS249" s="36"/>
      <c r="FT249" s="36"/>
      <c r="FU249" s="36"/>
      <c r="FV249" s="36"/>
      <c r="FW249" s="36"/>
      <c r="FX249" s="36"/>
      <c r="FY249" s="36"/>
      <c r="FZ249" s="36"/>
      <c r="GA249" s="36"/>
      <c r="GB249" s="36"/>
      <c r="GC249" s="36"/>
      <c r="GD249" s="36"/>
      <c r="GE249" s="36"/>
      <c r="GF249" s="36"/>
      <c r="GG249" s="36"/>
      <c r="GH249" s="36"/>
      <c r="GI249" s="36"/>
      <c r="GJ249" s="36"/>
      <c r="GK249" s="36"/>
      <c r="GL249" s="36"/>
      <c r="GM249" s="36"/>
      <c r="GN249" s="36"/>
      <c r="GO249" s="36"/>
      <c r="GP249" s="36"/>
      <c r="GQ249" s="36"/>
      <c r="GR249" s="36"/>
      <c r="GS249" s="36"/>
      <c r="GT249" s="36"/>
      <c r="GU249" s="36"/>
      <c r="GV249" s="36"/>
      <c r="GW249" s="36"/>
      <c r="GX249" s="36"/>
      <c r="GY249" s="36"/>
      <c r="GZ249" s="36"/>
      <c r="HA249" s="36"/>
      <c r="HB249" s="36"/>
      <c r="HC249" s="36"/>
      <c r="HD249" s="36"/>
      <c r="HE249" s="36"/>
      <c r="HF249" s="36"/>
      <c r="HG249" s="36"/>
      <c r="HH249" s="36"/>
      <c r="HI249" s="36"/>
      <c r="HJ249" s="36"/>
      <c r="HK249" s="36"/>
      <c r="HL249" s="36"/>
      <c r="HM249" s="36"/>
      <c r="HN249" s="36"/>
      <c r="HO249" s="36"/>
      <c r="HP249" s="36"/>
      <c r="HQ249" s="36"/>
      <c r="HR249" s="36"/>
      <c r="HS249" s="36"/>
      <c r="HT249" s="36"/>
      <c r="HU249" s="36"/>
      <c r="HV249" s="36"/>
      <c r="HW249" s="36"/>
      <c r="HX249" s="36"/>
      <c r="HY249" s="36"/>
      <c r="HZ249" s="36"/>
      <c r="IA249" s="36"/>
      <c r="IB249" s="36"/>
      <c r="IC249" s="36"/>
      <c r="ID249" s="36"/>
      <c r="IE249" s="36"/>
      <c r="IF249" s="36"/>
      <c r="IG249" s="36"/>
      <c r="IH249" s="36"/>
      <c r="II249" s="36"/>
      <c r="IJ249" s="36"/>
      <c r="IK249" s="36"/>
      <c r="IL249" s="36"/>
      <c r="IM249" s="36"/>
      <c r="IN249" s="36"/>
      <c r="IO249" s="36"/>
      <c r="IP249" s="36"/>
      <c r="IQ249" s="36"/>
      <c r="IR249" s="36"/>
      <c r="IS249" s="36"/>
      <c r="IT249" s="36"/>
      <c r="IU249" s="36"/>
      <c r="IV249" s="36"/>
    </row>
    <row r="250" spans="1:256" s="37" customFormat="1" ht="16.05" customHeight="1">
      <c r="A250" s="39">
        <v>43398</v>
      </c>
      <c r="B250" s="38" t="s">
        <v>45</v>
      </c>
      <c r="C250" s="38" t="s">
        <v>46</v>
      </c>
      <c r="D250" s="38" t="s">
        <v>269</v>
      </c>
      <c r="E250" s="44">
        <v>-702</v>
      </c>
      <c r="F250" s="33">
        <f t="shared" si="4"/>
        <v>928.01999999999816</v>
      </c>
      <c r="G250" s="36" t="s">
        <v>60</v>
      </c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6"/>
      <c r="CE250" s="36"/>
      <c r="CF250" s="36"/>
      <c r="CG250" s="36"/>
      <c r="CH250" s="36"/>
      <c r="CI250" s="36"/>
      <c r="CJ250" s="36"/>
      <c r="CK250" s="36"/>
      <c r="CL250" s="36"/>
      <c r="CM250" s="36"/>
      <c r="CN250" s="36"/>
      <c r="CO250" s="36"/>
      <c r="CP250" s="36"/>
      <c r="CQ250" s="36"/>
      <c r="CR250" s="36"/>
      <c r="CS250" s="36"/>
      <c r="CT250" s="36"/>
      <c r="CU250" s="36"/>
      <c r="CV250" s="36"/>
      <c r="CW250" s="36"/>
      <c r="CX250" s="36"/>
      <c r="CY250" s="36"/>
      <c r="CZ250" s="36"/>
      <c r="DA250" s="36"/>
      <c r="DB250" s="36"/>
      <c r="DC250" s="36"/>
      <c r="DD250" s="36"/>
      <c r="DE250" s="36"/>
      <c r="DF250" s="36"/>
      <c r="DG250" s="36"/>
      <c r="DH250" s="36"/>
      <c r="DI250" s="36"/>
      <c r="DJ250" s="36"/>
      <c r="DK250" s="36"/>
      <c r="DL250" s="36"/>
      <c r="DM250" s="36"/>
      <c r="DN250" s="36"/>
      <c r="DO250" s="36"/>
      <c r="DP250" s="36"/>
      <c r="DQ250" s="36"/>
      <c r="DR250" s="36"/>
      <c r="DS250" s="36"/>
      <c r="DT250" s="36"/>
      <c r="DU250" s="36"/>
      <c r="DV250" s="36"/>
      <c r="DW250" s="36"/>
      <c r="DX250" s="36"/>
      <c r="DY250" s="36"/>
      <c r="DZ250" s="36"/>
      <c r="EA250" s="36"/>
      <c r="EB250" s="36"/>
      <c r="EC250" s="36"/>
      <c r="ED250" s="36"/>
      <c r="EE250" s="36"/>
      <c r="EF250" s="36"/>
      <c r="EG250" s="36"/>
      <c r="EH250" s="36"/>
      <c r="EI250" s="36"/>
      <c r="EJ250" s="36"/>
      <c r="EK250" s="36"/>
      <c r="EL250" s="36"/>
      <c r="EM250" s="36"/>
      <c r="EN250" s="36"/>
      <c r="EO250" s="36"/>
      <c r="EP250" s="36"/>
      <c r="EQ250" s="36"/>
      <c r="ER250" s="36"/>
      <c r="ES250" s="36"/>
      <c r="ET250" s="36"/>
      <c r="EU250" s="36"/>
      <c r="EV250" s="36"/>
      <c r="EW250" s="36"/>
      <c r="EX250" s="36"/>
      <c r="EY250" s="36"/>
      <c r="EZ250" s="36"/>
      <c r="FA250" s="36"/>
      <c r="FB250" s="36"/>
      <c r="FC250" s="36"/>
      <c r="FD250" s="36"/>
      <c r="FE250" s="36"/>
      <c r="FF250" s="36"/>
      <c r="FG250" s="36"/>
      <c r="FH250" s="36"/>
      <c r="FI250" s="36"/>
      <c r="FJ250" s="36"/>
      <c r="FK250" s="36"/>
      <c r="FL250" s="36"/>
      <c r="FM250" s="36"/>
      <c r="FN250" s="36"/>
      <c r="FO250" s="36"/>
      <c r="FP250" s="36"/>
      <c r="FQ250" s="36"/>
      <c r="FR250" s="36"/>
      <c r="FS250" s="36"/>
      <c r="FT250" s="36"/>
      <c r="FU250" s="36"/>
      <c r="FV250" s="36"/>
      <c r="FW250" s="36"/>
      <c r="FX250" s="36"/>
      <c r="FY250" s="36"/>
      <c r="FZ250" s="36"/>
      <c r="GA250" s="36"/>
      <c r="GB250" s="36"/>
      <c r="GC250" s="36"/>
      <c r="GD250" s="36"/>
      <c r="GE250" s="36"/>
      <c r="GF250" s="36"/>
      <c r="GG250" s="36"/>
      <c r="GH250" s="36"/>
      <c r="GI250" s="36"/>
      <c r="GJ250" s="36"/>
      <c r="GK250" s="36"/>
      <c r="GL250" s="36"/>
      <c r="GM250" s="36"/>
      <c r="GN250" s="36"/>
      <c r="GO250" s="36"/>
      <c r="GP250" s="36"/>
      <c r="GQ250" s="36"/>
      <c r="GR250" s="36"/>
      <c r="GS250" s="36"/>
      <c r="GT250" s="36"/>
      <c r="GU250" s="36"/>
      <c r="GV250" s="36"/>
      <c r="GW250" s="36"/>
      <c r="GX250" s="36"/>
      <c r="GY250" s="36"/>
      <c r="GZ250" s="36"/>
      <c r="HA250" s="36"/>
      <c r="HB250" s="36"/>
      <c r="HC250" s="36"/>
      <c r="HD250" s="36"/>
      <c r="HE250" s="36"/>
      <c r="HF250" s="36"/>
      <c r="HG250" s="36"/>
      <c r="HH250" s="36"/>
      <c r="HI250" s="36"/>
      <c r="HJ250" s="36"/>
      <c r="HK250" s="36"/>
      <c r="HL250" s="36"/>
      <c r="HM250" s="36"/>
      <c r="HN250" s="36"/>
      <c r="HO250" s="36"/>
      <c r="HP250" s="36"/>
      <c r="HQ250" s="36"/>
      <c r="HR250" s="36"/>
      <c r="HS250" s="36"/>
      <c r="HT250" s="36"/>
      <c r="HU250" s="36"/>
      <c r="HV250" s="36"/>
      <c r="HW250" s="36"/>
      <c r="HX250" s="36"/>
      <c r="HY250" s="36"/>
      <c r="HZ250" s="36"/>
      <c r="IA250" s="36"/>
      <c r="IB250" s="36"/>
      <c r="IC250" s="36"/>
      <c r="ID250" s="36"/>
      <c r="IE250" s="36"/>
      <c r="IF250" s="36"/>
      <c r="IG250" s="36"/>
      <c r="IH250" s="36"/>
      <c r="II250" s="36"/>
      <c r="IJ250" s="36"/>
      <c r="IK250" s="36"/>
      <c r="IL250" s="36"/>
      <c r="IM250" s="36"/>
      <c r="IN250" s="36"/>
      <c r="IO250" s="36"/>
      <c r="IP250" s="36"/>
      <c r="IQ250" s="36"/>
      <c r="IR250" s="36"/>
      <c r="IS250" s="36"/>
      <c r="IT250" s="36"/>
      <c r="IU250" s="36"/>
      <c r="IV250" s="36"/>
    </row>
    <row r="251" spans="1:256" s="37" customFormat="1" ht="16.05" customHeight="1">
      <c r="A251" s="39">
        <v>43398</v>
      </c>
      <c r="B251" s="38" t="s">
        <v>14</v>
      </c>
      <c r="C251" s="38" t="s">
        <v>15</v>
      </c>
      <c r="D251" s="38" t="s">
        <v>16</v>
      </c>
      <c r="E251" s="44">
        <v>160</v>
      </c>
      <c r="F251" s="33">
        <f t="shared" si="4"/>
        <v>1088.0199999999982</v>
      </c>
      <c r="G251" s="8" t="s">
        <v>130</v>
      </c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  <c r="CR251" s="36"/>
      <c r="CS251" s="36"/>
      <c r="CT251" s="36"/>
      <c r="CU251" s="36"/>
      <c r="CV251" s="36"/>
      <c r="CW251" s="36"/>
      <c r="CX251" s="36"/>
      <c r="CY251" s="36"/>
      <c r="CZ251" s="36"/>
      <c r="DA251" s="36"/>
      <c r="DB251" s="36"/>
      <c r="DC251" s="36"/>
      <c r="DD251" s="36"/>
      <c r="DE251" s="36"/>
      <c r="DF251" s="36"/>
      <c r="DG251" s="36"/>
      <c r="DH251" s="36"/>
      <c r="DI251" s="36"/>
      <c r="DJ251" s="36"/>
      <c r="DK251" s="36"/>
      <c r="DL251" s="36"/>
      <c r="DM251" s="36"/>
      <c r="DN251" s="36"/>
      <c r="DO251" s="36"/>
      <c r="DP251" s="36"/>
      <c r="DQ251" s="36"/>
      <c r="DR251" s="36"/>
      <c r="DS251" s="36"/>
      <c r="DT251" s="36"/>
      <c r="DU251" s="36"/>
      <c r="DV251" s="36"/>
      <c r="DW251" s="36"/>
      <c r="DX251" s="36"/>
      <c r="DY251" s="36"/>
      <c r="DZ251" s="36"/>
      <c r="EA251" s="36"/>
      <c r="EB251" s="36"/>
      <c r="EC251" s="36"/>
      <c r="ED251" s="36"/>
      <c r="EE251" s="36"/>
      <c r="EF251" s="36"/>
      <c r="EG251" s="36"/>
      <c r="EH251" s="36"/>
      <c r="EI251" s="36"/>
      <c r="EJ251" s="36"/>
      <c r="EK251" s="36"/>
      <c r="EL251" s="36"/>
      <c r="EM251" s="36"/>
      <c r="EN251" s="36"/>
      <c r="EO251" s="36"/>
      <c r="EP251" s="36"/>
      <c r="EQ251" s="36"/>
      <c r="ER251" s="36"/>
      <c r="ES251" s="36"/>
      <c r="ET251" s="36"/>
      <c r="EU251" s="36"/>
      <c r="EV251" s="36"/>
      <c r="EW251" s="36"/>
      <c r="EX251" s="36"/>
      <c r="EY251" s="36"/>
      <c r="EZ251" s="36"/>
      <c r="FA251" s="36"/>
      <c r="FB251" s="36"/>
      <c r="FC251" s="36"/>
      <c r="FD251" s="36"/>
      <c r="FE251" s="36"/>
      <c r="FF251" s="36"/>
      <c r="FG251" s="36"/>
      <c r="FH251" s="36"/>
      <c r="FI251" s="36"/>
      <c r="FJ251" s="36"/>
      <c r="FK251" s="36"/>
      <c r="FL251" s="36"/>
      <c r="FM251" s="36"/>
      <c r="FN251" s="36"/>
      <c r="FO251" s="36"/>
      <c r="FP251" s="36"/>
      <c r="FQ251" s="36"/>
      <c r="FR251" s="36"/>
      <c r="FS251" s="36"/>
      <c r="FT251" s="36"/>
      <c r="FU251" s="36"/>
      <c r="FV251" s="36"/>
      <c r="FW251" s="36"/>
      <c r="FX251" s="36"/>
      <c r="FY251" s="36"/>
      <c r="FZ251" s="36"/>
      <c r="GA251" s="36"/>
      <c r="GB251" s="36"/>
      <c r="GC251" s="36"/>
      <c r="GD251" s="36"/>
      <c r="GE251" s="36"/>
      <c r="GF251" s="36"/>
      <c r="GG251" s="36"/>
      <c r="GH251" s="36"/>
      <c r="GI251" s="36"/>
      <c r="GJ251" s="36"/>
      <c r="GK251" s="36"/>
      <c r="GL251" s="36"/>
      <c r="GM251" s="36"/>
      <c r="GN251" s="36"/>
      <c r="GO251" s="36"/>
      <c r="GP251" s="36"/>
      <c r="GQ251" s="36"/>
      <c r="GR251" s="36"/>
      <c r="GS251" s="36"/>
      <c r="GT251" s="36"/>
      <c r="GU251" s="36"/>
      <c r="GV251" s="36"/>
      <c r="GW251" s="36"/>
      <c r="GX251" s="36"/>
      <c r="GY251" s="36"/>
      <c r="GZ251" s="36"/>
      <c r="HA251" s="36"/>
      <c r="HB251" s="36"/>
      <c r="HC251" s="36"/>
      <c r="HD251" s="36"/>
      <c r="HE251" s="36"/>
      <c r="HF251" s="36"/>
      <c r="HG251" s="36"/>
      <c r="HH251" s="36"/>
      <c r="HI251" s="36"/>
      <c r="HJ251" s="36"/>
      <c r="HK251" s="36"/>
      <c r="HL251" s="36"/>
      <c r="HM251" s="36"/>
      <c r="HN251" s="36"/>
      <c r="HO251" s="36"/>
      <c r="HP251" s="36"/>
      <c r="HQ251" s="36"/>
      <c r="HR251" s="36"/>
      <c r="HS251" s="36"/>
      <c r="HT251" s="36"/>
      <c r="HU251" s="36"/>
      <c r="HV251" s="36"/>
      <c r="HW251" s="36"/>
      <c r="HX251" s="36"/>
      <c r="HY251" s="36"/>
      <c r="HZ251" s="36"/>
      <c r="IA251" s="36"/>
      <c r="IB251" s="36"/>
      <c r="IC251" s="36"/>
      <c r="ID251" s="36"/>
      <c r="IE251" s="36"/>
      <c r="IF251" s="36"/>
      <c r="IG251" s="36"/>
      <c r="IH251" s="36"/>
      <c r="II251" s="36"/>
      <c r="IJ251" s="36"/>
      <c r="IK251" s="36"/>
      <c r="IL251" s="36"/>
      <c r="IM251" s="36"/>
      <c r="IN251" s="36"/>
      <c r="IO251" s="36"/>
      <c r="IP251" s="36"/>
      <c r="IQ251" s="36"/>
      <c r="IR251" s="36"/>
      <c r="IS251" s="36"/>
      <c r="IT251" s="36"/>
      <c r="IU251" s="36"/>
      <c r="IV251" s="36"/>
    </row>
    <row r="252" spans="1:256" s="37" customFormat="1" ht="16.05" customHeight="1">
      <c r="A252" s="39">
        <v>43399</v>
      </c>
      <c r="B252" s="38" t="s">
        <v>14</v>
      </c>
      <c r="C252" s="38" t="s">
        <v>15</v>
      </c>
      <c r="D252" s="38" t="s">
        <v>317</v>
      </c>
      <c r="E252" s="44">
        <v>7.5</v>
      </c>
      <c r="F252" s="33">
        <f t="shared" si="4"/>
        <v>1095.5199999999982</v>
      </c>
      <c r="G252" s="36" t="s">
        <v>127</v>
      </c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6"/>
      <c r="CE252" s="36"/>
      <c r="CF252" s="36"/>
      <c r="CG252" s="36"/>
      <c r="CH252" s="36"/>
      <c r="CI252" s="36"/>
      <c r="CJ252" s="36"/>
      <c r="CK252" s="36"/>
      <c r="CL252" s="36"/>
      <c r="CM252" s="36"/>
      <c r="CN252" s="36"/>
      <c r="CO252" s="36"/>
      <c r="CP252" s="36"/>
      <c r="CQ252" s="36"/>
      <c r="CR252" s="36"/>
      <c r="CS252" s="36"/>
      <c r="CT252" s="36"/>
      <c r="CU252" s="36"/>
      <c r="CV252" s="36"/>
      <c r="CW252" s="36"/>
      <c r="CX252" s="36"/>
      <c r="CY252" s="36"/>
      <c r="CZ252" s="36"/>
      <c r="DA252" s="36"/>
      <c r="DB252" s="36"/>
      <c r="DC252" s="36"/>
      <c r="DD252" s="36"/>
      <c r="DE252" s="36"/>
      <c r="DF252" s="36"/>
      <c r="DG252" s="36"/>
      <c r="DH252" s="36"/>
      <c r="DI252" s="36"/>
      <c r="DJ252" s="36"/>
      <c r="DK252" s="36"/>
      <c r="DL252" s="36"/>
      <c r="DM252" s="36"/>
      <c r="DN252" s="36"/>
      <c r="DO252" s="36"/>
      <c r="DP252" s="36"/>
      <c r="DQ252" s="36"/>
      <c r="DR252" s="36"/>
      <c r="DS252" s="36"/>
      <c r="DT252" s="36"/>
      <c r="DU252" s="36"/>
      <c r="DV252" s="36"/>
      <c r="DW252" s="36"/>
      <c r="DX252" s="36"/>
      <c r="DY252" s="36"/>
      <c r="DZ252" s="36"/>
      <c r="EA252" s="36"/>
      <c r="EB252" s="36"/>
      <c r="EC252" s="36"/>
      <c r="ED252" s="36"/>
      <c r="EE252" s="36"/>
      <c r="EF252" s="36"/>
      <c r="EG252" s="36"/>
      <c r="EH252" s="36"/>
      <c r="EI252" s="36"/>
      <c r="EJ252" s="36"/>
      <c r="EK252" s="36"/>
      <c r="EL252" s="36"/>
      <c r="EM252" s="36"/>
      <c r="EN252" s="36"/>
      <c r="EO252" s="36"/>
      <c r="EP252" s="36"/>
      <c r="EQ252" s="36"/>
      <c r="ER252" s="36"/>
      <c r="ES252" s="36"/>
      <c r="ET252" s="36"/>
      <c r="EU252" s="36"/>
      <c r="EV252" s="36"/>
      <c r="EW252" s="36"/>
      <c r="EX252" s="36"/>
      <c r="EY252" s="36"/>
      <c r="EZ252" s="36"/>
      <c r="FA252" s="36"/>
      <c r="FB252" s="36"/>
      <c r="FC252" s="36"/>
      <c r="FD252" s="36"/>
      <c r="FE252" s="36"/>
      <c r="FF252" s="36"/>
      <c r="FG252" s="36"/>
      <c r="FH252" s="36"/>
      <c r="FI252" s="36"/>
      <c r="FJ252" s="36"/>
      <c r="FK252" s="36"/>
      <c r="FL252" s="36"/>
      <c r="FM252" s="36"/>
      <c r="FN252" s="36"/>
      <c r="FO252" s="36"/>
      <c r="FP252" s="36"/>
      <c r="FQ252" s="36"/>
      <c r="FR252" s="36"/>
      <c r="FS252" s="36"/>
      <c r="FT252" s="36"/>
      <c r="FU252" s="36"/>
      <c r="FV252" s="36"/>
      <c r="FW252" s="36"/>
      <c r="FX252" s="36"/>
      <c r="FY252" s="36"/>
      <c r="FZ252" s="36"/>
      <c r="GA252" s="36"/>
      <c r="GB252" s="36"/>
      <c r="GC252" s="36"/>
      <c r="GD252" s="36"/>
      <c r="GE252" s="36"/>
      <c r="GF252" s="36"/>
      <c r="GG252" s="36"/>
      <c r="GH252" s="36"/>
      <c r="GI252" s="36"/>
      <c r="GJ252" s="36"/>
      <c r="GK252" s="36"/>
      <c r="GL252" s="36"/>
      <c r="GM252" s="36"/>
      <c r="GN252" s="36"/>
      <c r="GO252" s="36"/>
      <c r="GP252" s="36"/>
      <c r="GQ252" s="36"/>
      <c r="GR252" s="36"/>
      <c r="GS252" s="36"/>
      <c r="GT252" s="36"/>
      <c r="GU252" s="36"/>
      <c r="GV252" s="36"/>
      <c r="GW252" s="36"/>
      <c r="GX252" s="36"/>
      <c r="GY252" s="36"/>
      <c r="GZ252" s="36"/>
      <c r="HA252" s="36"/>
      <c r="HB252" s="36"/>
      <c r="HC252" s="36"/>
      <c r="HD252" s="36"/>
      <c r="HE252" s="36"/>
      <c r="HF252" s="36"/>
      <c r="HG252" s="36"/>
      <c r="HH252" s="36"/>
      <c r="HI252" s="36"/>
      <c r="HJ252" s="36"/>
      <c r="HK252" s="36"/>
      <c r="HL252" s="36"/>
      <c r="HM252" s="36"/>
      <c r="HN252" s="36"/>
      <c r="HO252" s="36"/>
      <c r="HP252" s="36"/>
      <c r="HQ252" s="36"/>
      <c r="HR252" s="36"/>
      <c r="HS252" s="36"/>
      <c r="HT252" s="36"/>
      <c r="HU252" s="36"/>
      <c r="HV252" s="36"/>
      <c r="HW252" s="36"/>
      <c r="HX252" s="36"/>
      <c r="HY252" s="36"/>
      <c r="HZ252" s="36"/>
      <c r="IA252" s="36"/>
      <c r="IB252" s="36"/>
      <c r="IC252" s="36"/>
      <c r="ID252" s="36"/>
      <c r="IE252" s="36"/>
      <c r="IF252" s="36"/>
      <c r="IG252" s="36"/>
      <c r="IH252" s="36"/>
      <c r="II252" s="36"/>
      <c r="IJ252" s="36"/>
      <c r="IK252" s="36"/>
      <c r="IL252" s="36"/>
      <c r="IM252" s="36"/>
      <c r="IN252" s="36"/>
      <c r="IO252" s="36"/>
      <c r="IP252" s="36"/>
      <c r="IQ252" s="36"/>
      <c r="IR252" s="36"/>
      <c r="IS252" s="36"/>
      <c r="IT252" s="36"/>
      <c r="IU252" s="36"/>
      <c r="IV252" s="36"/>
    </row>
    <row r="253" spans="1:256" s="18" customFormat="1" ht="16.05" customHeight="1">
      <c r="A253" s="14">
        <v>43399</v>
      </c>
      <c r="B253" s="15" t="s">
        <v>14</v>
      </c>
      <c r="C253" s="15" t="s">
        <v>15</v>
      </c>
      <c r="D253" s="15" t="s">
        <v>318</v>
      </c>
      <c r="E253" s="32">
        <v>374</v>
      </c>
      <c r="F253" s="33">
        <f t="shared" si="4"/>
        <v>1469.5199999999982</v>
      </c>
      <c r="G253" s="8" t="s">
        <v>319</v>
      </c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  <c r="EF253" s="8"/>
      <c r="EG253" s="8"/>
      <c r="EH253" s="8"/>
      <c r="EI253" s="8"/>
      <c r="EJ253" s="8"/>
      <c r="EK253" s="8"/>
      <c r="EL253" s="8"/>
      <c r="EM253" s="8"/>
      <c r="EN253" s="8"/>
      <c r="EO253" s="8"/>
      <c r="EP253" s="8"/>
      <c r="EQ253" s="8"/>
      <c r="ER253" s="8"/>
      <c r="ES253" s="8"/>
      <c r="ET253" s="8"/>
      <c r="EU253" s="8"/>
      <c r="EV253" s="8"/>
      <c r="EW253" s="8"/>
      <c r="EX253" s="8"/>
      <c r="EY253" s="8"/>
      <c r="EZ253" s="8"/>
      <c r="FA253" s="8"/>
      <c r="FB253" s="8"/>
      <c r="FC253" s="8"/>
      <c r="FD253" s="8"/>
      <c r="FE253" s="8"/>
      <c r="FF253" s="8"/>
      <c r="FG253" s="8"/>
      <c r="FH253" s="8"/>
      <c r="FI253" s="8"/>
      <c r="FJ253" s="8"/>
      <c r="FK253" s="8"/>
      <c r="FL253" s="8"/>
      <c r="FM253" s="8"/>
      <c r="FN253" s="8"/>
      <c r="FO253" s="8"/>
      <c r="FP253" s="8"/>
      <c r="FQ253" s="8"/>
      <c r="FR253" s="8"/>
      <c r="FS253" s="8"/>
      <c r="FT253" s="8"/>
      <c r="FU253" s="8"/>
      <c r="FV253" s="8"/>
      <c r="FW253" s="8"/>
      <c r="FX253" s="8"/>
      <c r="FY253" s="8"/>
      <c r="FZ253" s="8"/>
      <c r="GA253" s="8"/>
      <c r="GB253" s="8"/>
      <c r="GC253" s="8"/>
      <c r="GD253" s="8"/>
      <c r="GE253" s="8"/>
      <c r="GF253" s="8"/>
      <c r="GG253" s="8"/>
      <c r="GH253" s="8"/>
      <c r="GI253" s="8"/>
      <c r="GJ253" s="8"/>
      <c r="GK253" s="8"/>
      <c r="GL253" s="8"/>
      <c r="GM253" s="8"/>
      <c r="GN253" s="8"/>
      <c r="GO253" s="8"/>
      <c r="GP253" s="8"/>
      <c r="GQ253" s="8"/>
      <c r="GR253" s="8"/>
      <c r="GS253" s="8"/>
      <c r="GT253" s="8"/>
      <c r="GU253" s="8"/>
      <c r="GV253" s="8"/>
      <c r="GW253" s="8"/>
      <c r="GX253" s="8"/>
      <c r="GY253" s="8"/>
      <c r="GZ253" s="8"/>
      <c r="HA253" s="8"/>
      <c r="HB253" s="8"/>
      <c r="HC253" s="8"/>
      <c r="HD253" s="8"/>
      <c r="HE253" s="8"/>
      <c r="HF253" s="8"/>
      <c r="HG253" s="8"/>
      <c r="HH253" s="8"/>
      <c r="HI253" s="8"/>
      <c r="HJ253" s="8"/>
      <c r="HK253" s="8"/>
      <c r="HL253" s="8"/>
      <c r="HM253" s="8"/>
      <c r="HN253" s="8"/>
      <c r="HO253" s="8"/>
      <c r="HP253" s="8"/>
      <c r="HQ253" s="8"/>
      <c r="HR253" s="8"/>
      <c r="HS253" s="8"/>
      <c r="HT253" s="8"/>
      <c r="HU253" s="8"/>
      <c r="HV253" s="8"/>
      <c r="HW253" s="8"/>
      <c r="HX253" s="8"/>
      <c r="HY253" s="8"/>
      <c r="HZ253" s="8"/>
      <c r="IA253" s="8"/>
      <c r="IB253" s="8"/>
      <c r="IC253" s="8"/>
      <c r="ID253" s="8"/>
      <c r="IE253" s="8"/>
      <c r="IF253" s="8"/>
      <c r="IG253" s="8"/>
      <c r="IH253" s="8"/>
      <c r="II253" s="8"/>
      <c r="IJ253" s="8"/>
      <c r="IK253" s="8"/>
      <c r="IL253" s="8"/>
      <c r="IM253" s="8"/>
      <c r="IN253" s="8"/>
      <c r="IO253" s="8"/>
      <c r="IP253" s="8"/>
      <c r="IQ253" s="8"/>
      <c r="IR253" s="8"/>
      <c r="IS253" s="8"/>
      <c r="IT253" s="8"/>
    </row>
    <row r="254" spans="1:256" s="18" customFormat="1" ht="16.05" customHeight="1">
      <c r="A254" s="14">
        <v>43399</v>
      </c>
      <c r="B254" s="15" t="s">
        <v>14</v>
      </c>
      <c r="C254" s="15" t="s">
        <v>15</v>
      </c>
      <c r="D254" s="15" t="s">
        <v>320</v>
      </c>
      <c r="E254" s="32">
        <v>364.09</v>
      </c>
      <c r="F254" s="33">
        <f t="shared" si="4"/>
        <v>1833.6099999999981</v>
      </c>
      <c r="G254" s="8" t="s">
        <v>249</v>
      </c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  <c r="EF254" s="8"/>
      <c r="EG254" s="8"/>
      <c r="EH254" s="8"/>
      <c r="EI254" s="8"/>
      <c r="EJ254" s="8"/>
      <c r="EK254" s="8"/>
      <c r="EL254" s="8"/>
      <c r="EM254" s="8"/>
      <c r="EN254" s="8"/>
      <c r="EO254" s="8"/>
      <c r="EP254" s="8"/>
      <c r="EQ254" s="8"/>
      <c r="ER254" s="8"/>
      <c r="ES254" s="8"/>
      <c r="ET254" s="8"/>
      <c r="EU254" s="8"/>
      <c r="EV254" s="8"/>
      <c r="EW254" s="8"/>
      <c r="EX254" s="8"/>
      <c r="EY254" s="8"/>
      <c r="EZ254" s="8"/>
      <c r="FA254" s="8"/>
      <c r="FB254" s="8"/>
      <c r="FC254" s="8"/>
      <c r="FD254" s="8"/>
      <c r="FE254" s="8"/>
      <c r="FF254" s="8"/>
      <c r="FG254" s="8"/>
      <c r="FH254" s="8"/>
      <c r="FI254" s="8"/>
      <c r="FJ254" s="8"/>
      <c r="FK254" s="8"/>
      <c r="FL254" s="8"/>
      <c r="FM254" s="8"/>
      <c r="FN254" s="8"/>
      <c r="FO254" s="8"/>
      <c r="FP254" s="8"/>
      <c r="FQ254" s="8"/>
      <c r="FR254" s="8"/>
      <c r="FS254" s="8"/>
      <c r="FT254" s="8"/>
      <c r="FU254" s="8"/>
      <c r="FV254" s="8"/>
      <c r="FW254" s="8"/>
      <c r="FX254" s="8"/>
      <c r="FY254" s="8"/>
      <c r="FZ254" s="8"/>
      <c r="GA254" s="8"/>
      <c r="GB254" s="8"/>
      <c r="GC254" s="8"/>
      <c r="GD254" s="8"/>
      <c r="GE254" s="8"/>
      <c r="GF254" s="8"/>
      <c r="GG254" s="8"/>
      <c r="GH254" s="8"/>
      <c r="GI254" s="8"/>
      <c r="GJ254" s="8"/>
      <c r="GK254" s="8"/>
      <c r="GL254" s="8"/>
      <c r="GM254" s="8"/>
      <c r="GN254" s="8"/>
      <c r="GO254" s="8"/>
      <c r="GP254" s="8"/>
      <c r="GQ254" s="8"/>
      <c r="GR254" s="8"/>
      <c r="GS254" s="8"/>
      <c r="GT254" s="8"/>
      <c r="GU254" s="8"/>
      <c r="GV254" s="8"/>
      <c r="GW254" s="8"/>
      <c r="GX254" s="8"/>
      <c r="GY254" s="8"/>
      <c r="GZ254" s="8"/>
      <c r="HA254" s="8"/>
      <c r="HB254" s="8"/>
      <c r="HC254" s="8"/>
      <c r="HD254" s="8"/>
      <c r="HE254" s="8"/>
      <c r="HF254" s="8"/>
      <c r="HG254" s="8"/>
      <c r="HH254" s="8"/>
      <c r="HI254" s="8"/>
      <c r="HJ254" s="8"/>
      <c r="HK254" s="8"/>
      <c r="HL254" s="8"/>
      <c r="HM254" s="8"/>
      <c r="HN254" s="8"/>
      <c r="HO254" s="8"/>
      <c r="HP254" s="8"/>
      <c r="HQ254" s="8"/>
      <c r="HR254" s="8"/>
      <c r="HS254" s="8"/>
      <c r="HT254" s="8"/>
      <c r="HU254" s="8"/>
      <c r="HV254" s="8"/>
      <c r="HW254" s="8"/>
      <c r="HX254" s="8"/>
      <c r="HY254" s="8"/>
      <c r="HZ254" s="8"/>
      <c r="IA254" s="8"/>
      <c r="IB254" s="8"/>
      <c r="IC254" s="8"/>
      <c r="ID254" s="8"/>
      <c r="IE254" s="8"/>
      <c r="IF254" s="8"/>
      <c r="IG254" s="8"/>
      <c r="IH254" s="8"/>
      <c r="II254" s="8"/>
      <c r="IJ254" s="8"/>
      <c r="IK254" s="8"/>
      <c r="IL254" s="8"/>
      <c r="IM254" s="8"/>
      <c r="IN254" s="8"/>
      <c r="IO254" s="8"/>
      <c r="IP254" s="8"/>
      <c r="IQ254" s="8"/>
      <c r="IR254" s="8"/>
      <c r="IS254" s="8"/>
      <c r="IT254" s="8"/>
    </row>
    <row r="255" spans="1:256" s="37" customFormat="1" ht="16.05" customHeight="1">
      <c r="A255" s="39">
        <v>43398</v>
      </c>
      <c r="B255" s="38" t="s">
        <v>8</v>
      </c>
      <c r="C255" s="38" t="s">
        <v>9</v>
      </c>
      <c r="D255" s="38" t="s">
        <v>270</v>
      </c>
      <c r="E255" s="44">
        <v>-25</v>
      </c>
      <c r="F255" s="33">
        <f t="shared" si="4"/>
        <v>1808.6099999999981</v>
      </c>
      <c r="G255" s="36" t="s">
        <v>300</v>
      </c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6"/>
      <c r="CE255" s="36"/>
      <c r="CF255" s="36"/>
      <c r="CG255" s="36"/>
      <c r="CH255" s="36"/>
      <c r="CI255" s="36"/>
      <c r="CJ255" s="36"/>
      <c r="CK255" s="36"/>
      <c r="CL255" s="36"/>
      <c r="CM255" s="36"/>
      <c r="CN255" s="36"/>
      <c r="CO255" s="36"/>
      <c r="CP255" s="36"/>
      <c r="CQ255" s="36"/>
      <c r="CR255" s="36"/>
      <c r="CS255" s="36"/>
      <c r="CT255" s="36"/>
      <c r="CU255" s="36"/>
      <c r="CV255" s="36"/>
      <c r="CW255" s="36"/>
      <c r="CX255" s="36"/>
      <c r="CY255" s="36"/>
      <c r="CZ255" s="36"/>
      <c r="DA255" s="36"/>
      <c r="DB255" s="36"/>
      <c r="DC255" s="36"/>
      <c r="DD255" s="36"/>
      <c r="DE255" s="36"/>
      <c r="DF255" s="36"/>
      <c r="DG255" s="36"/>
      <c r="DH255" s="36"/>
      <c r="DI255" s="36"/>
      <c r="DJ255" s="36"/>
      <c r="DK255" s="36"/>
      <c r="DL255" s="36"/>
      <c r="DM255" s="36"/>
      <c r="DN255" s="36"/>
      <c r="DO255" s="36"/>
      <c r="DP255" s="36"/>
      <c r="DQ255" s="36"/>
      <c r="DR255" s="36"/>
      <c r="DS255" s="36"/>
      <c r="DT255" s="36"/>
      <c r="DU255" s="36"/>
      <c r="DV255" s="36"/>
      <c r="DW255" s="36"/>
      <c r="DX255" s="36"/>
      <c r="DY255" s="36"/>
      <c r="DZ255" s="36"/>
      <c r="EA255" s="36"/>
      <c r="EB255" s="36"/>
      <c r="EC255" s="36"/>
      <c r="ED255" s="36"/>
      <c r="EE255" s="36"/>
      <c r="EF255" s="36"/>
      <c r="EG255" s="36"/>
      <c r="EH255" s="36"/>
      <c r="EI255" s="36"/>
      <c r="EJ255" s="36"/>
      <c r="EK255" s="36"/>
      <c r="EL255" s="36"/>
      <c r="EM255" s="36"/>
      <c r="EN255" s="36"/>
      <c r="EO255" s="36"/>
      <c r="EP255" s="36"/>
      <c r="EQ255" s="36"/>
      <c r="ER255" s="36"/>
      <c r="ES255" s="36"/>
      <c r="ET255" s="36"/>
      <c r="EU255" s="36"/>
      <c r="EV255" s="36"/>
      <c r="EW255" s="36"/>
      <c r="EX255" s="36"/>
      <c r="EY255" s="36"/>
      <c r="EZ255" s="36"/>
      <c r="FA255" s="36"/>
      <c r="FB255" s="36"/>
      <c r="FC255" s="36"/>
      <c r="FD255" s="36"/>
      <c r="FE255" s="36"/>
      <c r="FF255" s="36"/>
      <c r="FG255" s="36"/>
      <c r="FH255" s="36"/>
      <c r="FI255" s="36"/>
      <c r="FJ255" s="36"/>
      <c r="FK255" s="36"/>
      <c r="FL255" s="36"/>
      <c r="FM255" s="36"/>
      <c r="FN255" s="36"/>
      <c r="FO255" s="36"/>
      <c r="FP255" s="36"/>
      <c r="FQ255" s="36"/>
      <c r="FR255" s="36"/>
      <c r="FS255" s="36"/>
      <c r="FT255" s="36"/>
      <c r="FU255" s="36"/>
      <c r="FV255" s="36"/>
      <c r="FW255" s="36"/>
      <c r="FX255" s="36"/>
      <c r="FY255" s="36"/>
      <c r="FZ255" s="36"/>
      <c r="GA255" s="36"/>
      <c r="GB255" s="36"/>
      <c r="GC255" s="36"/>
      <c r="GD255" s="36"/>
      <c r="GE255" s="36"/>
      <c r="GF255" s="36"/>
      <c r="GG255" s="36"/>
      <c r="GH255" s="36"/>
      <c r="GI255" s="36"/>
      <c r="GJ255" s="36"/>
      <c r="GK255" s="36"/>
      <c r="GL255" s="36"/>
      <c r="GM255" s="36"/>
      <c r="GN255" s="36"/>
      <c r="GO255" s="36"/>
      <c r="GP255" s="36"/>
      <c r="GQ255" s="36"/>
      <c r="GR255" s="36"/>
      <c r="GS255" s="36"/>
      <c r="GT255" s="36"/>
      <c r="GU255" s="36"/>
      <c r="GV255" s="36"/>
      <c r="GW255" s="36"/>
      <c r="GX255" s="36"/>
      <c r="GY255" s="36"/>
      <c r="GZ255" s="36"/>
      <c r="HA255" s="36"/>
      <c r="HB255" s="36"/>
      <c r="HC255" s="36"/>
      <c r="HD255" s="36"/>
      <c r="HE255" s="36"/>
      <c r="HF255" s="36"/>
      <c r="HG255" s="36"/>
      <c r="HH255" s="36"/>
      <c r="HI255" s="36"/>
      <c r="HJ255" s="36"/>
      <c r="HK255" s="36"/>
      <c r="HL255" s="36"/>
      <c r="HM255" s="36"/>
      <c r="HN255" s="36"/>
      <c r="HO255" s="36"/>
      <c r="HP255" s="36"/>
      <c r="HQ255" s="36"/>
      <c r="HR255" s="36"/>
      <c r="HS255" s="36"/>
      <c r="HT255" s="36"/>
      <c r="HU255" s="36"/>
      <c r="HV255" s="36"/>
      <c r="HW255" s="36"/>
      <c r="HX255" s="36"/>
      <c r="HY255" s="36"/>
      <c r="HZ255" s="36"/>
      <c r="IA255" s="36"/>
      <c r="IB255" s="36"/>
      <c r="IC255" s="36"/>
      <c r="ID255" s="36"/>
      <c r="IE255" s="36"/>
      <c r="IF255" s="36"/>
      <c r="IG255" s="36"/>
      <c r="IH255" s="36"/>
      <c r="II255" s="36"/>
      <c r="IJ255" s="36"/>
      <c r="IK255" s="36"/>
      <c r="IL255" s="36"/>
      <c r="IM255" s="36"/>
      <c r="IN255" s="36"/>
      <c r="IO255" s="36"/>
      <c r="IP255" s="36"/>
      <c r="IQ255" s="36"/>
      <c r="IR255" s="36"/>
      <c r="IS255" s="36"/>
      <c r="IT255" s="36"/>
      <c r="IU255" s="36"/>
      <c r="IV255" s="36"/>
    </row>
    <row r="256" spans="1:256" s="18" customFormat="1" ht="16.05" customHeight="1">
      <c r="A256" s="14">
        <v>43404</v>
      </c>
      <c r="B256" s="38" t="s">
        <v>17</v>
      </c>
      <c r="C256" s="38" t="s">
        <v>18</v>
      </c>
      <c r="D256" s="15" t="s">
        <v>321</v>
      </c>
      <c r="E256" s="32">
        <v>-7.99</v>
      </c>
      <c r="F256" s="33">
        <f t="shared" si="4"/>
        <v>1800.6199999999981</v>
      </c>
      <c r="G256" s="8" t="s">
        <v>138</v>
      </c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  <c r="CY256" s="8"/>
      <c r="CZ256" s="8"/>
      <c r="DA256" s="8"/>
      <c r="DB256" s="8"/>
      <c r="DC256" s="8"/>
      <c r="DD256" s="8"/>
      <c r="DE256" s="8"/>
      <c r="DF256" s="8"/>
      <c r="DG256" s="8"/>
      <c r="DH256" s="8"/>
      <c r="DI256" s="8"/>
      <c r="DJ256" s="8"/>
      <c r="DK256" s="8"/>
      <c r="DL256" s="8"/>
      <c r="DM256" s="8"/>
      <c r="DN256" s="8"/>
      <c r="DO256" s="8"/>
      <c r="DP256" s="8"/>
      <c r="DQ256" s="8"/>
      <c r="DR256" s="8"/>
      <c r="DS256" s="8"/>
      <c r="DT256" s="8"/>
      <c r="DU256" s="8"/>
      <c r="DV256" s="8"/>
      <c r="DW256" s="8"/>
      <c r="DX256" s="8"/>
      <c r="DY256" s="8"/>
      <c r="DZ256" s="8"/>
      <c r="EA256" s="8"/>
      <c r="EB256" s="8"/>
      <c r="EC256" s="8"/>
      <c r="ED256" s="8"/>
      <c r="EE256" s="8"/>
      <c r="EF256" s="8"/>
      <c r="EG256" s="8"/>
      <c r="EH256" s="8"/>
      <c r="EI256" s="8"/>
      <c r="EJ256" s="8"/>
      <c r="EK256" s="8"/>
      <c r="EL256" s="8"/>
      <c r="EM256" s="8"/>
      <c r="EN256" s="8"/>
      <c r="EO256" s="8"/>
      <c r="EP256" s="8"/>
      <c r="EQ256" s="8"/>
      <c r="ER256" s="8"/>
      <c r="ES256" s="8"/>
      <c r="ET256" s="8"/>
      <c r="EU256" s="8"/>
      <c r="EV256" s="8"/>
      <c r="EW256" s="8"/>
      <c r="EX256" s="8"/>
      <c r="EY256" s="8"/>
      <c r="EZ256" s="8"/>
      <c r="FA256" s="8"/>
      <c r="FB256" s="8"/>
      <c r="FC256" s="8"/>
      <c r="FD256" s="8"/>
      <c r="FE256" s="8"/>
      <c r="FF256" s="8"/>
      <c r="FG256" s="8"/>
      <c r="FH256" s="8"/>
      <c r="FI256" s="8"/>
      <c r="FJ256" s="8"/>
      <c r="FK256" s="8"/>
      <c r="FL256" s="8"/>
      <c r="FM256" s="8"/>
      <c r="FN256" s="8"/>
      <c r="FO256" s="8"/>
      <c r="FP256" s="8"/>
      <c r="FQ256" s="8"/>
      <c r="FR256" s="8"/>
      <c r="FS256" s="8"/>
      <c r="FT256" s="8"/>
      <c r="FU256" s="8"/>
      <c r="FV256" s="8"/>
      <c r="FW256" s="8"/>
      <c r="FX256" s="8"/>
      <c r="FY256" s="8"/>
      <c r="FZ256" s="8"/>
      <c r="GA256" s="8"/>
      <c r="GB256" s="8"/>
      <c r="GC256" s="8"/>
      <c r="GD256" s="8"/>
      <c r="GE256" s="8"/>
      <c r="GF256" s="8"/>
      <c r="GG256" s="8"/>
      <c r="GH256" s="8"/>
      <c r="GI256" s="8"/>
      <c r="GJ256" s="8"/>
      <c r="GK256" s="8"/>
      <c r="GL256" s="8"/>
      <c r="GM256" s="8"/>
      <c r="GN256" s="8"/>
      <c r="GO256" s="8"/>
      <c r="GP256" s="8"/>
      <c r="GQ256" s="8"/>
      <c r="GR256" s="8"/>
      <c r="GS256" s="8"/>
      <c r="GT256" s="8"/>
      <c r="GU256" s="8"/>
      <c r="GV256" s="8"/>
      <c r="GW256" s="8"/>
      <c r="GX256" s="8"/>
      <c r="GY256" s="8"/>
      <c r="GZ256" s="8"/>
      <c r="HA256" s="8"/>
      <c r="HB256" s="8"/>
      <c r="HC256" s="8"/>
      <c r="HD256" s="8"/>
      <c r="HE256" s="8"/>
      <c r="HF256" s="8"/>
      <c r="HG256" s="8"/>
      <c r="HH256" s="8"/>
      <c r="HI256" s="8"/>
      <c r="HJ256" s="8"/>
      <c r="HK256" s="8"/>
      <c r="HL256" s="8"/>
      <c r="HM256" s="8"/>
      <c r="HN256" s="8"/>
      <c r="HO256" s="8"/>
      <c r="HP256" s="8"/>
      <c r="HQ256" s="8"/>
      <c r="HR256" s="8"/>
      <c r="HS256" s="8"/>
      <c r="HT256" s="8"/>
      <c r="HU256" s="8"/>
      <c r="HV256" s="8"/>
      <c r="HW256" s="8"/>
      <c r="HX256" s="8"/>
      <c r="HY256" s="8"/>
      <c r="HZ256" s="8"/>
      <c r="IA256" s="8"/>
      <c r="IB256" s="8"/>
      <c r="IC256" s="8"/>
      <c r="ID256" s="8"/>
      <c r="IE256" s="8"/>
      <c r="IF256" s="8"/>
      <c r="IG256" s="8"/>
      <c r="IH256" s="8"/>
      <c r="II256" s="8"/>
      <c r="IJ256" s="8"/>
      <c r="IK256" s="8"/>
      <c r="IL256" s="8"/>
      <c r="IM256" s="8"/>
      <c r="IN256" s="8"/>
      <c r="IO256" s="8"/>
      <c r="IP256" s="8"/>
      <c r="IQ256" s="8"/>
      <c r="IR256" s="8"/>
      <c r="IS256" s="8"/>
      <c r="IT256" s="8"/>
    </row>
    <row r="257" spans="1:254" s="18" customFormat="1" ht="16.05" customHeight="1">
      <c r="A257" s="14">
        <v>43404</v>
      </c>
      <c r="B257" s="38" t="s">
        <v>17</v>
      </c>
      <c r="C257" s="38" t="s">
        <v>18</v>
      </c>
      <c r="D257" s="15" t="s">
        <v>322</v>
      </c>
      <c r="E257" s="32">
        <v>-22.97</v>
      </c>
      <c r="F257" s="33">
        <f t="shared" si="4"/>
        <v>1777.649999999998</v>
      </c>
      <c r="G257" s="8" t="s">
        <v>159</v>
      </c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8"/>
      <c r="DD257" s="8"/>
      <c r="DE257" s="8"/>
      <c r="DF257" s="8"/>
      <c r="DG257" s="8"/>
      <c r="DH257" s="8"/>
      <c r="DI257" s="8"/>
      <c r="DJ257" s="8"/>
      <c r="DK257" s="8"/>
      <c r="DL257" s="8"/>
      <c r="DM257" s="8"/>
      <c r="DN257" s="8"/>
      <c r="DO257" s="8"/>
      <c r="DP257" s="8"/>
      <c r="DQ257" s="8"/>
      <c r="DR257" s="8"/>
      <c r="DS257" s="8"/>
      <c r="DT257" s="8"/>
      <c r="DU257" s="8"/>
      <c r="DV257" s="8"/>
      <c r="DW257" s="8"/>
      <c r="DX257" s="8"/>
      <c r="DY257" s="8"/>
      <c r="DZ257" s="8"/>
      <c r="EA257" s="8"/>
      <c r="EB257" s="8"/>
      <c r="EC257" s="8"/>
      <c r="ED257" s="8"/>
      <c r="EE257" s="8"/>
      <c r="EF257" s="8"/>
      <c r="EG257" s="8"/>
      <c r="EH257" s="8"/>
      <c r="EI257" s="8"/>
      <c r="EJ257" s="8"/>
      <c r="EK257" s="8"/>
      <c r="EL257" s="8"/>
      <c r="EM257" s="8"/>
      <c r="EN257" s="8"/>
      <c r="EO257" s="8"/>
      <c r="EP257" s="8"/>
      <c r="EQ257" s="8"/>
      <c r="ER257" s="8"/>
      <c r="ES257" s="8"/>
      <c r="ET257" s="8"/>
      <c r="EU257" s="8"/>
      <c r="EV257" s="8"/>
      <c r="EW257" s="8"/>
      <c r="EX257" s="8"/>
      <c r="EY257" s="8"/>
      <c r="EZ257" s="8"/>
      <c r="FA257" s="8"/>
      <c r="FB257" s="8"/>
      <c r="FC257" s="8"/>
      <c r="FD257" s="8"/>
      <c r="FE257" s="8"/>
      <c r="FF257" s="8"/>
      <c r="FG257" s="8"/>
      <c r="FH257" s="8"/>
      <c r="FI257" s="8"/>
      <c r="FJ257" s="8"/>
      <c r="FK257" s="8"/>
      <c r="FL257" s="8"/>
      <c r="FM257" s="8"/>
      <c r="FN257" s="8"/>
      <c r="FO257" s="8"/>
      <c r="FP257" s="8"/>
      <c r="FQ257" s="8"/>
      <c r="FR257" s="8"/>
      <c r="FS257" s="8"/>
      <c r="FT257" s="8"/>
      <c r="FU257" s="8"/>
      <c r="FV257" s="8"/>
      <c r="FW257" s="8"/>
      <c r="FX257" s="8"/>
      <c r="FY257" s="8"/>
      <c r="FZ257" s="8"/>
      <c r="GA257" s="8"/>
      <c r="GB257" s="8"/>
      <c r="GC257" s="8"/>
      <c r="GD257" s="8"/>
      <c r="GE257" s="8"/>
      <c r="GF257" s="8"/>
      <c r="GG257" s="8"/>
      <c r="GH257" s="8"/>
      <c r="GI257" s="8"/>
      <c r="GJ257" s="8"/>
      <c r="GK257" s="8"/>
      <c r="GL257" s="8"/>
      <c r="GM257" s="8"/>
      <c r="GN257" s="8"/>
      <c r="GO257" s="8"/>
      <c r="GP257" s="8"/>
      <c r="GQ257" s="8"/>
      <c r="GR257" s="8"/>
      <c r="GS257" s="8"/>
      <c r="GT257" s="8"/>
      <c r="GU257" s="8"/>
      <c r="GV257" s="8"/>
      <c r="GW257" s="8"/>
      <c r="GX257" s="8"/>
      <c r="GY257" s="8"/>
      <c r="GZ257" s="8"/>
      <c r="HA257" s="8"/>
      <c r="HB257" s="8"/>
      <c r="HC257" s="8"/>
      <c r="HD257" s="8"/>
      <c r="HE257" s="8"/>
      <c r="HF257" s="8"/>
      <c r="HG257" s="8"/>
      <c r="HH257" s="8"/>
      <c r="HI257" s="8"/>
      <c r="HJ257" s="8"/>
      <c r="HK257" s="8"/>
      <c r="HL257" s="8"/>
      <c r="HM257" s="8"/>
      <c r="HN257" s="8"/>
      <c r="HO257" s="8"/>
      <c r="HP257" s="8"/>
      <c r="HQ257" s="8"/>
      <c r="HR257" s="8"/>
      <c r="HS257" s="8"/>
      <c r="HT257" s="8"/>
      <c r="HU257" s="8"/>
      <c r="HV257" s="8"/>
      <c r="HW257" s="8"/>
      <c r="HX257" s="8"/>
      <c r="HY257" s="8"/>
      <c r="HZ257" s="8"/>
      <c r="IA257" s="8"/>
      <c r="IB257" s="8"/>
      <c r="IC257" s="8"/>
      <c r="ID257" s="8"/>
      <c r="IE257" s="8"/>
      <c r="IF257" s="8"/>
      <c r="IG257" s="8"/>
      <c r="IH257" s="8"/>
      <c r="II257" s="8"/>
      <c r="IJ257" s="8"/>
      <c r="IK257" s="8"/>
      <c r="IL257" s="8"/>
      <c r="IM257" s="8"/>
      <c r="IN257" s="8"/>
      <c r="IO257" s="8"/>
      <c r="IP257" s="8"/>
      <c r="IQ257" s="8"/>
      <c r="IR257" s="8"/>
      <c r="IS257" s="8"/>
      <c r="IT257" s="8"/>
    </row>
    <row r="258" spans="1:254">
      <c r="A258" s="14">
        <v>43404</v>
      </c>
      <c r="B258" s="38" t="s">
        <v>17</v>
      </c>
      <c r="C258" s="38" t="s">
        <v>18</v>
      </c>
      <c r="D258" s="7" t="s">
        <v>323</v>
      </c>
      <c r="E258" s="28">
        <v>-30.37</v>
      </c>
      <c r="F258" s="33">
        <f t="shared" si="4"/>
        <v>1747.2799999999982</v>
      </c>
      <c r="G258" s="8" t="s">
        <v>148</v>
      </c>
    </row>
    <row r="259" spans="1:254" s="18" customFormat="1" ht="16.05" customHeight="1">
      <c r="A259" s="14">
        <v>43404</v>
      </c>
      <c r="B259" s="38" t="s">
        <v>17</v>
      </c>
      <c r="C259" s="38" t="s">
        <v>18</v>
      </c>
      <c r="D259" s="15" t="s">
        <v>324</v>
      </c>
      <c r="E259" s="32">
        <v>-108</v>
      </c>
      <c r="F259" s="33">
        <f t="shared" si="4"/>
        <v>1639.2799999999982</v>
      </c>
      <c r="G259" s="8" t="s">
        <v>154</v>
      </c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  <c r="DE259" s="8"/>
      <c r="DF259" s="8"/>
      <c r="DG259" s="8"/>
      <c r="DH259" s="8"/>
      <c r="DI259" s="8"/>
      <c r="DJ259" s="8"/>
      <c r="DK259" s="8"/>
      <c r="DL259" s="8"/>
      <c r="DM259" s="8"/>
      <c r="DN259" s="8"/>
      <c r="DO259" s="8"/>
      <c r="DP259" s="8"/>
      <c r="DQ259" s="8"/>
      <c r="DR259" s="8"/>
      <c r="DS259" s="8"/>
      <c r="DT259" s="8"/>
      <c r="DU259" s="8"/>
      <c r="DV259" s="8"/>
      <c r="DW259" s="8"/>
      <c r="DX259" s="8"/>
      <c r="DY259" s="8"/>
      <c r="DZ259" s="8"/>
      <c r="EA259" s="8"/>
      <c r="EB259" s="8"/>
      <c r="EC259" s="8"/>
      <c r="ED259" s="8"/>
      <c r="EE259" s="8"/>
      <c r="EF259" s="8"/>
      <c r="EG259" s="8"/>
      <c r="EH259" s="8"/>
      <c r="EI259" s="8"/>
      <c r="EJ259" s="8"/>
      <c r="EK259" s="8"/>
      <c r="EL259" s="8"/>
      <c r="EM259" s="8"/>
      <c r="EN259" s="8"/>
      <c r="EO259" s="8"/>
      <c r="EP259" s="8"/>
      <c r="EQ259" s="8"/>
      <c r="ER259" s="8"/>
      <c r="ES259" s="8"/>
      <c r="ET259" s="8"/>
      <c r="EU259" s="8"/>
      <c r="EV259" s="8"/>
      <c r="EW259" s="8"/>
      <c r="EX259" s="8"/>
      <c r="EY259" s="8"/>
      <c r="EZ259" s="8"/>
      <c r="FA259" s="8"/>
      <c r="FB259" s="8"/>
      <c r="FC259" s="8"/>
      <c r="FD259" s="8"/>
      <c r="FE259" s="8"/>
      <c r="FF259" s="8"/>
      <c r="FG259" s="8"/>
      <c r="FH259" s="8"/>
      <c r="FI259" s="8"/>
      <c r="FJ259" s="8"/>
      <c r="FK259" s="8"/>
      <c r="FL259" s="8"/>
      <c r="FM259" s="8"/>
      <c r="FN259" s="8"/>
      <c r="FO259" s="8"/>
      <c r="FP259" s="8"/>
      <c r="FQ259" s="8"/>
      <c r="FR259" s="8"/>
      <c r="FS259" s="8"/>
      <c r="FT259" s="8"/>
      <c r="FU259" s="8"/>
      <c r="FV259" s="8"/>
      <c r="FW259" s="8"/>
      <c r="FX259" s="8"/>
      <c r="FY259" s="8"/>
      <c r="FZ259" s="8"/>
      <c r="GA259" s="8"/>
      <c r="GB259" s="8"/>
      <c r="GC259" s="8"/>
      <c r="GD259" s="8"/>
      <c r="GE259" s="8"/>
      <c r="GF259" s="8"/>
      <c r="GG259" s="8"/>
      <c r="GH259" s="8"/>
      <c r="GI259" s="8"/>
      <c r="GJ259" s="8"/>
      <c r="GK259" s="8"/>
      <c r="GL259" s="8"/>
      <c r="GM259" s="8"/>
      <c r="GN259" s="8"/>
      <c r="GO259" s="8"/>
      <c r="GP259" s="8"/>
      <c r="GQ259" s="8"/>
      <c r="GR259" s="8"/>
      <c r="GS259" s="8"/>
      <c r="GT259" s="8"/>
      <c r="GU259" s="8"/>
      <c r="GV259" s="8"/>
      <c r="GW259" s="8"/>
      <c r="GX259" s="8"/>
      <c r="GY259" s="8"/>
      <c r="GZ259" s="8"/>
      <c r="HA259" s="8"/>
      <c r="HB259" s="8"/>
      <c r="HC259" s="8"/>
      <c r="HD259" s="8"/>
      <c r="HE259" s="8"/>
      <c r="HF259" s="8"/>
      <c r="HG259" s="8"/>
      <c r="HH259" s="8"/>
      <c r="HI259" s="8"/>
      <c r="HJ259" s="8"/>
      <c r="HK259" s="8"/>
      <c r="HL259" s="8"/>
      <c r="HM259" s="8"/>
      <c r="HN259" s="8"/>
      <c r="HO259" s="8"/>
      <c r="HP259" s="8"/>
      <c r="HQ259" s="8"/>
      <c r="HR259" s="8"/>
      <c r="HS259" s="8"/>
      <c r="HT259" s="8"/>
      <c r="HU259" s="8"/>
      <c r="HV259" s="8"/>
      <c r="HW259" s="8"/>
      <c r="HX259" s="8"/>
      <c r="HY259" s="8"/>
      <c r="HZ259" s="8"/>
      <c r="IA259" s="8"/>
      <c r="IB259" s="8"/>
      <c r="IC259" s="8"/>
      <c r="ID259" s="8"/>
      <c r="IE259" s="8"/>
      <c r="IF259" s="8"/>
      <c r="IG259" s="8"/>
      <c r="IH259" s="8"/>
      <c r="II259" s="8"/>
      <c r="IJ259" s="8"/>
      <c r="IK259" s="8"/>
      <c r="IL259" s="8"/>
      <c r="IM259" s="8"/>
      <c r="IN259" s="8"/>
      <c r="IO259" s="8"/>
      <c r="IP259" s="8"/>
      <c r="IQ259" s="8"/>
      <c r="IR259" s="8"/>
      <c r="IS259" s="8"/>
      <c r="IT259" s="8"/>
    </row>
    <row r="260" spans="1:254" s="18" customFormat="1" ht="16.05" customHeight="1">
      <c r="A260" s="14">
        <v>43404</v>
      </c>
      <c r="B260" s="38" t="s">
        <v>17</v>
      </c>
      <c r="C260" s="38" t="s">
        <v>18</v>
      </c>
      <c r="D260" s="15" t="s">
        <v>325</v>
      </c>
      <c r="E260" s="32">
        <v>-8.5</v>
      </c>
      <c r="F260" s="33">
        <f t="shared" si="4"/>
        <v>1630.7799999999982</v>
      </c>
      <c r="G260" s="8" t="s">
        <v>139</v>
      </c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8"/>
      <c r="DD260" s="8"/>
      <c r="DE260" s="8"/>
      <c r="DF260" s="8"/>
      <c r="DG260" s="8"/>
      <c r="DH260" s="8"/>
      <c r="DI260" s="8"/>
      <c r="DJ260" s="8"/>
      <c r="DK260" s="8"/>
      <c r="DL260" s="8"/>
      <c r="DM260" s="8"/>
      <c r="DN260" s="8"/>
      <c r="DO260" s="8"/>
      <c r="DP260" s="8"/>
      <c r="DQ260" s="8"/>
      <c r="DR260" s="8"/>
      <c r="DS260" s="8"/>
      <c r="DT260" s="8"/>
      <c r="DU260" s="8"/>
      <c r="DV260" s="8"/>
      <c r="DW260" s="8"/>
      <c r="DX260" s="8"/>
      <c r="DY260" s="8"/>
      <c r="DZ260" s="8"/>
      <c r="EA260" s="8"/>
      <c r="EB260" s="8"/>
      <c r="EC260" s="8"/>
      <c r="ED260" s="8"/>
      <c r="EE260" s="8"/>
      <c r="EF260" s="8"/>
      <c r="EG260" s="8"/>
      <c r="EH260" s="8"/>
      <c r="EI260" s="8"/>
      <c r="EJ260" s="8"/>
      <c r="EK260" s="8"/>
      <c r="EL260" s="8"/>
      <c r="EM260" s="8"/>
      <c r="EN260" s="8"/>
      <c r="EO260" s="8"/>
      <c r="EP260" s="8"/>
      <c r="EQ260" s="8"/>
      <c r="ER260" s="8"/>
      <c r="ES260" s="8"/>
      <c r="ET260" s="8"/>
      <c r="EU260" s="8"/>
      <c r="EV260" s="8"/>
      <c r="EW260" s="8"/>
      <c r="EX260" s="8"/>
      <c r="EY260" s="8"/>
      <c r="EZ260" s="8"/>
      <c r="FA260" s="8"/>
      <c r="FB260" s="8"/>
      <c r="FC260" s="8"/>
      <c r="FD260" s="8"/>
      <c r="FE260" s="8"/>
      <c r="FF260" s="8"/>
      <c r="FG260" s="8"/>
      <c r="FH260" s="8"/>
      <c r="FI260" s="8"/>
      <c r="FJ260" s="8"/>
      <c r="FK260" s="8"/>
      <c r="FL260" s="8"/>
      <c r="FM260" s="8"/>
      <c r="FN260" s="8"/>
      <c r="FO260" s="8"/>
      <c r="FP260" s="8"/>
      <c r="FQ260" s="8"/>
      <c r="FR260" s="8"/>
      <c r="FS260" s="8"/>
      <c r="FT260" s="8"/>
      <c r="FU260" s="8"/>
      <c r="FV260" s="8"/>
      <c r="FW260" s="8"/>
      <c r="FX260" s="8"/>
      <c r="FY260" s="8"/>
      <c r="FZ260" s="8"/>
      <c r="GA260" s="8"/>
      <c r="GB260" s="8"/>
      <c r="GC260" s="8"/>
      <c r="GD260" s="8"/>
      <c r="GE260" s="8"/>
      <c r="GF260" s="8"/>
      <c r="GG260" s="8"/>
      <c r="GH260" s="8"/>
      <c r="GI260" s="8"/>
      <c r="GJ260" s="8"/>
      <c r="GK260" s="8"/>
      <c r="GL260" s="8"/>
      <c r="GM260" s="8"/>
      <c r="GN260" s="8"/>
      <c r="GO260" s="8"/>
      <c r="GP260" s="8"/>
      <c r="GQ260" s="8"/>
      <c r="GR260" s="8"/>
      <c r="GS260" s="8"/>
      <c r="GT260" s="8"/>
      <c r="GU260" s="8"/>
      <c r="GV260" s="8"/>
      <c r="GW260" s="8"/>
      <c r="GX260" s="8"/>
      <c r="GY260" s="8"/>
      <c r="GZ260" s="8"/>
      <c r="HA260" s="8"/>
      <c r="HB260" s="8"/>
      <c r="HC260" s="8"/>
      <c r="HD260" s="8"/>
      <c r="HE260" s="8"/>
      <c r="HF260" s="8"/>
      <c r="HG260" s="8"/>
      <c r="HH260" s="8"/>
      <c r="HI260" s="8"/>
      <c r="HJ260" s="8"/>
      <c r="HK260" s="8"/>
      <c r="HL260" s="8"/>
      <c r="HM260" s="8"/>
      <c r="HN260" s="8"/>
      <c r="HO260" s="8"/>
      <c r="HP260" s="8"/>
      <c r="HQ260" s="8"/>
      <c r="HR260" s="8"/>
      <c r="HS260" s="8"/>
      <c r="HT260" s="8"/>
      <c r="HU260" s="8"/>
      <c r="HV260" s="8"/>
      <c r="HW260" s="8"/>
      <c r="HX260" s="8"/>
      <c r="HY260" s="8"/>
      <c r="HZ260" s="8"/>
      <c r="IA260" s="8"/>
      <c r="IB260" s="8"/>
      <c r="IC260" s="8"/>
      <c r="ID260" s="8"/>
      <c r="IE260" s="8"/>
      <c r="IF260" s="8"/>
      <c r="IG260" s="8"/>
      <c r="IH260" s="8"/>
      <c r="II260" s="8"/>
      <c r="IJ260" s="8"/>
      <c r="IK260" s="8"/>
      <c r="IL260" s="8"/>
      <c r="IM260" s="8"/>
      <c r="IN260" s="8"/>
      <c r="IO260" s="8"/>
      <c r="IP260" s="8"/>
      <c r="IQ260" s="8"/>
      <c r="IR260" s="8"/>
      <c r="IS260" s="8"/>
      <c r="IT260" s="8"/>
    </row>
    <row r="261" spans="1:254" s="18" customFormat="1" ht="16.05" customHeight="1">
      <c r="A261" s="14">
        <v>43404</v>
      </c>
      <c r="B261" s="38" t="s">
        <v>17</v>
      </c>
      <c r="C261" s="38" t="s">
        <v>18</v>
      </c>
      <c r="D261" s="15" t="s">
        <v>326</v>
      </c>
      <c r="E261" s="32">
        <v>-8.5</v>
      </c>
      <c r="F261" s="33">
        <f t="shared" si="4"/>
        <v>1622.2799999999982</v>
      </c>
      <c r="G261" s="8" t="s">
        <v>139</v>
      </c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8"/>
      <c r="DD261" s="8"/>
      <c r="DE261" s="8"/>
      <c r="DF261" s="8"/>
      <c r="DG261" s="8"/>
      <c r="DH261" s="8"/>
      <c r="DI261" s="8"/>
      <c r="DJ261" s="8"/>
      <c r="DK261" s="8"/>
      <c r="DL261" s="8"/>
      <c r="DM261" s="8"/>
      <c r="DN261" s="8"/>
      <c r="DO261" s="8"/>
      <c r="DP261" s="8"/>
      <c r="DQ261" s="8"/>
      <c r="DR261" s="8"/>
      <c r="DS261" s="8"/>
      <c r="DT261" s="8"/>
      <c r="DU261" s="8"/>
      <c r="DV261" s="8"/>
      <c r="DW261" s="8"/>
      <c r="DX261" s="8"/>
      <c r="DY261" s="8"/>
      <c r="DZ261" s="8"/>
      <c r="EA261" s="8"/>
      <c r="EB261" s="8"/>
      <c r="EC261" s="8"/>
      <c r="ED261" s="8"/>
      <c r="EE261" s="8"/>
      <c r="EF261" s="8"/>
      <c r="EG261" s="8"/>
      <c r="EH261" s="8"/>
      <c r="EI261" s="8"/>
      <c r="EJ261" s="8"/>
      <c r="EK261" s="8"/>
      <c r="EL261" s="8"/>
      <c r="EM261" s="8"/>
      <c r="EN261" s="8"/>
      <c r="EO261" s="8"/>
      <c r="EP261" s="8"/>
      <c r="EQ261" s="8"/>
      <c r="ER261" s="8"/>
      <c r="ES261" s="8"/>
      <c r="ET261" s="8"/>
      <c r="EU261" s="8"/>
      <c r="EV261" s="8"/>
      <c r="EW261" s="8"/>
      <c r="EX261" s="8"/>
      <c r="EY261" s="8"/>
      <c r="EZ261" s="8"/>
      <c r="FA261" s="8"/>
      <c r="FB261" s="8"/>
      <c r="FC261" s="8"/>
      <c r="FD261" s="8"/>
      <c r="FE261" s="8"/>
      <c r="FF261" s="8"/>
      <c r="FG261" s="8"/>
      <c r="FH261" s="8"/>
      <c r="FI261" s="8"/>
      <c r="FJ261" s="8"/>
      <c r="FK261" s="8"/>
      <c r="FL261" s="8"/>
      <c r="FM261" s="8"/>
      <c r="FN261" s="8"/>
      <c r="FO261" s="8"/>
      <c r="FP261" s="8"/>
      <c r="FQ261" s="8"/>
      <c r="FR261" s="8"/>
      <c r="FS261" s="8"/>
      <c r="FT261" s="8"/>
      <c r="FU261" s="8"/>
      <c r="FV261" s="8"/>
      <c r="FW261" s="8"/>
      <c r="FX261" s="8"/>
      <c r="FY261" s="8"/>
      <c r="FZ261" s="8"/>
      <c r="GA261" s="8"/>
      <c r="GB261" s="8"/>
      <c r="GC261" s="8"/>
      <c r="GD261" s="8"/>
      <c r="GE261" s="8"/>
      <c r="GF261" s="8"/>
      <c r="GG261" s="8"/>
      <c r="GH261" s="8"/>
      <c r="GI261" s="8"/>
      <c r="GJ261" s="8"/>
      <c r="GK261" s="8"/>
      <c r="GL261" s="8"/>
      <c r="GM261" s="8"/>
      <c r="GN261" s="8"/>
      <c r="GO261" s="8"/>
      <c r="GP261" s="8"/>
      <c r="GQ261" s="8"/>
      <c r="GR261" s="8"/>
      <c r="GS261" s="8"/>
      <c r="GT261" s="8"/>
      <c r="GU261" s="8"/>
      <c r="GV261" s="8"/>
      <c r="GW261" s="8"/>
      <c r="GX261" s="8"/>
      <c r="GY261" s="8"/>
      <c r="GZ261" s="8"/>
      <c r="HA261" s="8"/>
      <c r="HB261" s="8"/>
      <c r="HC261" s="8"/>
      <c r="HD261" s="8"/>
      <c r="HE261" s="8"/>
      <c r="HF261" s="8"/>
      <c r="HG261" s="8"/>
      <c r="HH261" s="8"/>
      <c r="HI261" s="8"/>
      <c r="HJ261" s="8"/>
      <c r="HK261" s="8"/>
      <c r="HL261" s="8"/>
      <c r="HM261" s="8"/>
      <c r="HN261" s="8"/>
      <c r="HO261" s="8"/>
      <c r="HP261" s="8"/>
      <c r="HQ261" s="8"/>
      <c r="HR261" s="8"/>
      <c r="HS261" s="8"/>
      <c r="HT261" s="8"/>
      <c r="HU261" s="8"/>
      <c r="HV261" s="8"/>
      <c r="HW261" s="8"/>
      <c r="HX261" s="8"/>
      <c r="HY261" s="8"/>
      <c r="HZ261" s="8"/>
      <c r="IA261" s="8"/>
      <c r="IB261" s="8"/>
      <c r="IC261" s="8"/>
      <c r="ID261" s="8"/>
      <c r="IE261" s="8"/>
      <c r="IF261" s="8"/>
      <c r="IG261" s="8"/>
      <c r="IH261" s="8"/>
      <c r="II261" s="8"/>
      <c r="IJ261" s="8"/>
      <c r="IK261" s="8"/>
      <c r="IL261" s="8"/>
      <c r="IM261" s="8"/>
      <c r="IN261" s="8"/>
      <c r="IO261" s="8"/>
      <c r="IP261" s="8"/>
      <c r="IQ261" s="8"/>
      <c r="IR261" s="8"/>
      <c r="IS261" s="8"/>
      <c r="IT261" s="8"/>
    </row>
    <row r="262" spans="1:254">
      <c r="A262" s="14">
        <v>43404</v>
      </c>
      <c r="B262" s="38" t="s">
        <v>17</v>
      </c>
      <c r="C262" s="38" t="s">
        <v>18</v>
      </c>
      <c r="D262" s="7" t="s">
        <v>327</v>
      </c>
      <c r="E262" s="28">
        <v>-35.31</v>
      </c>
      <c r="F262" s="33">
        <f t="shared" ref="F262:F299" si="5">F261+E262</f>
        <v>1586.9699999999982</v>
      </c>
      <c r="G262" s="8" t="s">
        <v>159</v>
      </c>
    </row>
    <row r="263" spans="1:254" s="18" customFormat="1" ht="16.05" customHeight="1">
      <c r="A263" s="14">
        <v>43404</v>
      </c>
      <c r="B263" s="38" t="s">
        <v>17</v>
      </c>
      <c r="C263" s="38" t="s">
        <v>18</v>
      </c>
      <c r="D263" s="15" t="s">
        <v>328</v>
      </c>
      <c r="E263" s="32">
        <v>-14.5</v>
      </c>
      <c r="F263" s="33">
        <f t="shared" si="5"/>
        <v>1572.4699999999982</v>
      </c>
      <c r="G263" s="7" t="s">
        <v>132</v>
      </c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  <c r="DB263" s="8"/>
      <c r="DC263" s="8"/>
      <c r="DD263" s="8"/>
      <c r="DE263" s="8"/>
      <c r="DF263" s="8"/>
      <c r="DG263" s="8"/>
      <c r="DH263" s="8"/>
      <c r="DI263" s="8"/>
      <c r="DJ263" s="8"/>
      <c r="DK263" s="8"/>
      <c r="DL263" s="8"/>
      <c r="DM263" s="8"/>
      <c r="DN263" s="8"/>
      <c r="DO263" s="8"/>
      <c r="DP263" s="8"/>
      <c r="DQ263" s="8"/>
      <c r="DR263" s="8"/>
      <c r="DS263" s="8"/>
      <c r="DT263" s="8"/>
      <c r="DU263" s="8"/>
      <c r="DV263" s="8"/>
      <c r="DW263" s="8"/>
      <c r="DX263" s="8"/>
      <c r="DY263" s="8"/>
      <c r="DZ263" s="8"/>
      <c r="EA263" s="8"/>
      <c r="EB263" s="8"/>
      <c r="EC263" s="8"/>
      <c r="ED263" s="8"/>
      <c r="EE263" s="8"/>
      <c r="EF263" s="8"/>
      <c r="EG263" s="8"/>
      <c r="EH263" s="8"/>
      <c r="EI263" s="8"/>
      <c r="EJ263" s="8"/>
      <c r="EK263" s="8"/>
      <c r="EL263" s="8"/>
      <c r="EM263" s="8"/>
      <c r="EN263" s="8"/>
      <c r="EO263" s="8"/>
      <c r="EP263" s="8"/>
      <c r="EQ263" s="8"/>
      <c r="ER263" s="8"/>
      <c r="ES263" s="8"/>
      <c r="ET263" s="8"/>
      <c r="EU263" s="8"/>
      <c r="EV263" s="8"/>
      <c r="EW263" s="8"/>
      <c r="EX263" s="8"/>
      <c r="EY263" s="8"/>
      <c r="EZ263" s="8"/>
      <c r="FA263" s="8"/>
      <c r="FB263" s="8"/>
      <c r="FC263" s="8"/>
      <c r="FD263" s="8"/>
      <c r="FE263" s="8"/>
      <c r="FF263" s="8"/>
      <c r="FG263" s="8"/>
      <c r="FH263" s="8"/>
      <c r="FI263" s="8"/>
      <c r="FJ263" s="8"/>
      <c r="FK263" s="8"/>
      <c r="FL263" s="8"/>
      <c r="FM263" s="8"/>
      <c r="FN263" s="8"/>
      <c r="FO263" s="8"/>
      <c r="FP263" s="8"/>
      <c r="FQ263" s="8"/>
      <c r="FR263" s="8"/>
      <c r="FS263" s="8"/>
      <c r="FT263" s="8"/>
      <c r="FU263" s="8"/>
      <c r="FV263" s="8"/>
      <c r="FW263" s="8"/>
      <c r="FX263" s="8"/>
      <c r="FY263" s="8"/>
      <c r="FZ263" s="8"/>
      <c r="GA263" s="8"/>
      <c r="GB263" s="8"/>
      <c r="GC263" s="8"/>
      <c r="GD263" s="8"/>
      <c r="GE263" s="8"/>
      <c r="GF263" s="8"/>
      <c r="GG263" s="8"/>
      <c r="GH263" s="8"/>
      <c r="GI263" s="8"/>
      <c r="GJ263" s="8"/>
      <c r="GK263" s="8"/>
      <c r="GL263" s="8"/>
      <c r="GM263" s="8"/>
      <c r="GN263" s="8"/>
      <c r="GO263" s="8"/>
      <c r="GP263" s="8"/>
      <c r="GQ263" s="8"/>
      <c r="GR263" s="8"/>
      <c r="GS263" s="8"/>
      <c r="GT263" s="8"/>
      <c r="GU263" s="8"/>
      <c r="GV263" s="8"/>
      <c r="GW263" s="8"/>
      <c r="GX263" s="8"/>
      <c r="GY263" s="8"/>
      <c r="GZ263" s="8"/>
      <c r="HA263" s="8"/>
      <c r="HB263" s="8"/>
      <c r="HC263" s="8"/>
      <c r="HD263" s="8"/>
      <c r="HE263" s="8"/>
      <c r="HF263" s="8"/>
      <c r="HG263" s="8"/>
      <c r="HH263" s="8"/>
      <c r="HI263" s="8"/>
      <c r="HJ263" s="8"/>
      <c r="HK263" s="8"/>
      <c r="HL263" s="8"/>
      <c r="HM263" s="8"/>
      <c r="HN263" s="8"/>
      <c r="HO263" s="8"/>
      <c r="HP263" s="8"/>
      <c r="HQ263" s="8"/>
      <c r="HR263" s="8"/>
      <c r="HS263" s="8"/>
      <c r="HT263" s="8"/>
      <c r="HU263" s="8"/>
      <c r="HV263" s="8"/>
      <c r="HW263" s="8"/>
      <c r="HX263" s="8"/>
      <c r="HY263" s="8"/>
      <c r="HZ263" s="8"/>
      <c r="IA263" s="8"/>
      <c r="IB263" s="8"/>
      <c r="IC263" s="8"/>
      <c r="ID263" s="8"/>
      <c r="IE263" s="8"/>
      <c r="IF263" s="8"/>
      <c r="IG263" s="8"/>
      <c r="IH263" s="8"/>
      <c r="II263" s="8"/>
      <c r="IJ263" s="8"/>
      <c r="IK263" s="8"/>
      <c r="IL263" s="8"/>
      <c r="IM263" s="8"/>
      <c r="IN263" s="8"/>
      <c r="IO263" s="8"/>
      <c r="IP263" s="8"/>
      <c r="IQ263" s="8"/>
      <c r="IR263" s="8"/>
      <c r="IS263" s="8"/>
      <c r="IT263" s="8"/>
    </row>
    <row r="264" spans="1:254" s="18" customFormat="1" ht="16.05" customHeight="1">
      <c r="A264" s="14">
        <v>43404</v>
      </c>
      <c r="B264" s="38" t="s">
        <v>17</v>
      </c>
      <c r="C264" s="38" t="s">
        <v>18</v>
      </c>
      <c r="D264" s="15" t="s">
        <v>329</v>
      </c>
      <c r="E264" s="32">
        <v>-23.99</v>
      </c>
      <c r="F264" s="33">
        <f t="shared" si="5"/>
        <v>1548.4799999999982</v>
      </c>
      <c r="G264" s="8" t="s">
        <v>148</v>
      </c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  <c r="DB264" s="8"/>
      <c r="DC264" s="8"/>
      <c r="DD264" s="8"/>
      <c r="DE264" s="8"/>
      <c r="DF264" s="8"/>
      <c r="DG264" s="8"/>
      <c r="DH264" s="8"/>
      <c r="DI264" s="8"/>
      <c r="DJ264" s="8"/>
      <c r="DK264" s="8"/>
      <c r="DL264" s="8"/>
      <c r="DM264" s="8"/>
      <c r="DN264" s="8"/>
      <c r="DO264" s="8"/>
      <c r="DP264" s="8"/>
      <c r="DQ264" s="8"/>
      <c r="DR264" s="8"/>
      <c r="DS264" s="8"/>
      <c r="DT264" s="8"/>
      <c r="DU264" s="8"/>
      <c r="DV264" s="8"/>
      <c r="DW264" s="8"/>
      <c r="DX264" s="8"/>
      <c r="DY264" s="8"/>
      <c r="DZ264" s="8"/>
      <c r="EA264" s="8"/>
      <c r="EB264" s="8"/>
      <c r="EC264" s="8"/>
      <c r="ED264" s="8"/>
      <c r="EE264" s="8"/>
      <c r="EF264" s="8"/>
      <c r="EG264" s="8"/>
      <c r="EH264" s="8"/>
      <c r="EI264" s="8"/>
      <c r="EJ264" s="8"/>
      <c r="EK264" s="8"/>
      <c r="EL264" s="8"/>
      <c r="EM264" s="8"/>
      <c r="EN264" s="8"/>
      <c r="EO264" s="8"/>
      <c r="EP264" s="8"/>
      <c r="EQ264" s="8"/>
      <c r="ER264" s="8"/>
      <c r="ES264" s="8"/>
      <c r="ET264" s="8"/>
      <c r="EU264" s="8"/>
      <c r="EV264" s="8"/>
      <c r="EW264" s="8"/>
      <c r="EX264" s="8"/>
      <c r="EY264" s="8"/>
      <c r="EZ264" s="8"/>
      <c r="FA264" s="8"/>
      <c r="FB264" s="8"/>
      <c r="FC264" s="8"/>
      <c r="FD264" s="8"/>
      <c r="FE264" s="8"/>
      <c r="FF264" s="8"/>
      <c r="FG264" s="8"/>
      <c r="FH264" s="8"/>
      <c r="FI264" s="8"/>
      <c r="FJ264" s="8"/>
      <c r="FK264" s="8"/>
      <c r="FL264" s="8"/>
      <c r="FM264" s="8"/>
      <c r="FN264" s="8"/>
      <c r="FO264" s="8"/>
      <c r="FP264" s="8"/>
      <c r="FQ264" s="8"/>
      <c r="FR264" s="8"/>
      <c r="FS264" s="8"/>
      <c r="FT264" s="8"/>
      <c r="FU264" s="8"/>
      <c r="FV264" s="8"/>
      <c r="FW264" s="8"/>
      <c r="FX264" s="8"/>
      <c r="FY264" s="8"/>
      <c r="FZ264" s="8"/>
      <c r="GA264" s="8"/>
      <c r="GB264" s="8"/>
      <c r="GC264" s="8"/>
      <c r="GD264" s="8"/>
      <c r="GE264" s="8"/>
      <c r="GF264" s="8"/>
      <c r="GG264" s="8"/>
      <c r="GH264" s="8"/>
      <c r="GI264" s="8"/>
      <c r="GJ264" s="8"/>
      <c r="GK264" s="8"/>
      <c r="GL264" s="8"/>
      <c r="GM264" s="8"/>
      <c r="GN264" s="8"/>
      <c r="GO264" s="8"/>
      <c r="GP264" s="8"/>
      <c r="GQ264" s="8"/>
      <c r="GR264" s="8"/>
      <c r="GS264" s="8"/>
      <c r="GT264" s="8"/>
      <c r="GU264" s="8"/>
      <c r="GV264" s="8"/>
      <c r="GW264" s="8"/>
      <c r="GX264" s="8"/>
      <c r="GY264" s="8"/>
      <c r="GZ264" s="8"/>
      <c r="HA264" s="8"/>
      <c r="HB264" s="8"/>
      <c r="HC264" s="8"/>
      <c r="HD264" s="8"/>
      <c r="HE264" s="8"/>
      <c r="HF264" s="8"/>
      <c r="HG264" s="8"/>
      <c r="HH264" s="8"/>
      <c r="HI264" s="8"/>
      <c r="HJ264" s="8"/>
      <c r="HK264" s="8"/>
      <c r="HL264" s="8"/>
      <c r="HM264" s="8"/>
      <c r="HN264" s="8"/>
      <c r="HO264" s="8"/>
      <c r="HP264" s="8"/>
      <c r="HQ264" s="8"/>
      <c r="HR264" s="8"/>
      <c r="HS264" s="8"/>
      <c r="HT264" s="8"/>
      <c r="HU264" s="8"/>
      <c r="HV264" s="8"/>
      <c r="HW264" s="8"/>
      <c r="HX264" s="8"/>
      <c r="HY264" s="8"/>
      <c r="HZ264" s="8"/>
      <c r="IA264" s="8"/>
      <c r="IB264" s="8"/>
      <c r="IC264" s="8"/>
      <c r="ID264" s="8"/>
      <c r="IE264" s="8"/>
      <c r="IF264" s="8"/>
      <c r="IG264" s="8"/>
      <c r="IH264" s="8"/>
      <c r="II264" s="8"/>
      <c r="IJ264" s="8"/>
      <c r="IK264" s="8"/>
      <c r="IL264" s="8"/>
      <c r="IM264" s="8"/>
      <c r="IN264" s="8"/>
      <c r="IO264" s="8"/>
      <c r="IP264" s="8"/>
      <c r="IQ264" s="8"/>
      <c r="IR264" s="8"/>
      <c r="IS264" s="8"/>
      <c r="IT264" s="8"/>
    </row>
    <row r="265" spans="1:254">
      <c r="A265" s="14">
        <v>43404</v>
      </c>
      <c r="B265" s="38" t="s">
        <v>17</v>
      </c>
      <c r="C265" s="38" t="s">
        <v>18</v>
      </c>
      <c r="D265" s="7" t="s">
        <v>330</v>
      </c>
      <c r="E265" s="28">
        <v>-39.6</v>
      </c>
      <c r="F265" s="33">
        <f t="shared" si="5"/>
        <v>1508.8799999999983</v>
      </c>
      <c r="G265" s="7" t="s">
        <v>193</v>
      </c>
    </row>
    <row r="266" spans="1:254" s="18" customFormat="1" ht="16.05" customHeight="1">
      <c r="A266" s="14">
        <v>43404</v>
      </c>
      <c r="B266" s="38" t="s">
        <v>17</v>
      </c>
      <c r="C266" s="38" t="s">
        <v>18</v>
      </c>
      <c r="D266" s="15" t="s">
        <v>331</v>
      </c>
      <c r="E266" s="32">
        <v>-70</v>
      </c>
      <c r="F266" s="33">
        <f t="shared" si="5"/>
        <v>1438.8799999999983</v>
      </c>
      <c r="G266" s="8" t="s">
        <v>345</v>
      </c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8"/>
      <c r="DB266" s="8"/>
      <c r="DC266" s="8"/>
      <c r="DD266" s="8"/>
      <c r="DE266" s="8"/>
      <c r="DF266" s="8"/>
      <c r="DG266" s="8"/>
      <c r="DH266" s="8"/>
      <c r="DI266" s="8"/>
      <c r="DJ266" s="8"/>
      <c r="DK266" s="8"/>
      <c r="DL266" s="8"/>
      <c r="DM266" s="8"/>
      <c r="DN266" s="8"/>
      <c r="DO266" s="8"/>
      <c r="DP266" s="8"/>
      <c r="DQ266" s="8"/>
      <c r="DR266" s="8"/>
      <c r="DS266" s="8"/>
      <c r="DT266" s="8"/>
      <c r="DU266" s="8"/>
      <c r="DV266" s="8"/>
      <c r="DW266" s="8"/>
      <c r="DX266" s="8"/>
      <c r="DY266" s="8"/>
      <c r="DZ266" s="8"/>
      <c r="EA266" s="8"/>
      <c r="EB266" s="8"/>
      <c r="EC266" s="8"/>
      <c r="ED266" s="8"/>
      <c r="EE266" s="8"/>
      <c r="EF266" s="8"/>
      <c r="EG266" s="8"/>
      <c r="EH266" s="8"/>
      <c r="EI266" s="8"/>
      <c r="EJ266" s="8"/>
      <c r="EK266" s="8"/>
      <c r="EL266" s="8"/>
      <c r="EM266" s="8"/>
      <c r="EN266" s="8"/>
      <c r="EO266" s="8"/>
      <c r="EP266" s="8"/>
      <c r="EQ266" s="8"/>
      <c r="ER266" s="8"/>
      <c r="ES266" s="8"/>
      <c r="ET266" s="8"/>
      <c r="EU266" s="8"/>
      <c r="EV266" s="8"/>
      <c r="EW266" s="8"/>
      <c r="EX266" s="8"/>
      <c r="EY266" s="8"/>
      <c r="EZ266" s="8"/>
      <c r="FA266" s="8"/>
      <c r="FB266" s="8"/>
      <c r="FC266" s="8"/>
      <c r="FD266" s="8"/>
      <c r="FE266" s="8"/>
      <c r="FF266" s="8"/>
      <c r="FG266" s="8"/>
      <c r="FH266" s="8"/>
      <c r="FI266" s="8"/>
      <c r="FJ266" s="8"/>
      <c r="FK266" s="8"/>
      <c r="FL266" s="8"/>
      <c r="FM266" s="8"/>
      <c r="FN266" s="8"/>
      <c r="FO266" s="8"/>
      <c r="FP266" s="8"/>
      <c r="FQ266" s="8"/>
      <c r="FR266" s="8"/>
      <c r="FS266" s="8"/>
      <c r="FT266" s="8"/>
      <c r="FU266" s="8"/>
      <c r="FV266" s="8"/>
      <c r="FW266" s="8"/>
      <c r="FX266" s="8"/>
      <c r="FY266" s="8"/>
      <c r="FZ266" s="8"/>
      <c r="GA266" s="8"/>
      <c r="GB266" s="8"/>
      <c r="GC266" s="8"/>
      <c r="GD266" s="8"/>
      <c r="GE266" s="8"/>
      <c r="GF266" s="8"/>
      <c r="GG266" s="8"/>
      <c r="GH266" s="8"/>
      <c r="GI266" s="8"/>
      <c r="GJ266" s="8"/>
      <c r="GK266" s="8"/>
      <c r="GL266" s="8"/>
      <c r="GM266" s="8"/>
      <c r="GN266" s="8"/>
      <c r="GO266" s="8"/>
      <c r="GP266" s="8"/>
      <c r="GQ266" s="8"/>
      <c r="GR266" s="8"/>
      <c r="GS266" s="8"/>
      <c r="GT266" s="8"/>
      <c r="GU266" s="8"/>
      <c r="GV266" s="8"/>
      <c r="GW266" s="8"/>
      <c r="GX266" s="8"/>
      <c r="GY266" s="8"/>
      <c r="GZ266" s="8"/>
      <c r="HA266" s="8"/>
      <c r="HB266" s="8"/>
      <c r="HC266" s="8"/>
      <c r="HD266" s="8"/>
      <c r="HE266" s="8"/>
      <c r="HF266" s="8"/>
      <c r="HG266" s="8"/>
      <c r="HH266" s="8"/>
      <c r="HI266" s="8"/>
      <c r="HJ266" s="8"/>
      <c r="HK266" s="8"/>
      <c r="HL266" s="8"/>
      <c r="HM266" s="8"/>
      <c r="HN266" s="8"/>
      <c r="HO266" s="8"/>
      <c r="HP266" s="8"/>
      <c r="HQ266" s="8"/>
      <c r="HR266" s="8"/>
      <c r="HS266" s="8"/>
      <c r="HT266" s="8"/>
      <c r="HU266" s="8"/>
      <c r="HV266" s="8"/>
      <c r="HW266" s="8"/>
      <c r="HX266" s="8"/>
      <c r="HY266" s="8"/>
      <c r="HZ266" s="8"/>
      <c r="IA266" s="8"/>
      <c r="IB266" s="8"/>
      <c r="IC266" s="8"/>
      <c r="ID266" s="8"/>
      <c r="IE266" s="8"/>
      <c r="IF266" s="8"/>
      <c r="IG266" s="8"/>
      <c r="IH266" s="8"/>
      <c r="II266" s="8"/>
      <c r="IJ266" s="8"/>
      <c r="IK266" s="8"/>
      <c r="IL266" s="8"/>
      <c r="IM266" s="8"/>
      <c r="IN266" s="8"/>
      <c r="IO266" s="8"/>
      <c r="IP266" s="8"/>
      <c r="IQ266" s="8"/>
      <c r="IR266" s="8"/>
      <c r="IS266" s="8"/>
      <c r="IT266" s="8"/>
    </row>
    <row r="267" spans="1:254" s="18" customFormat="1" ht="16.05" customHeight="1">
      <c r="A267" s="14">
        <v>43404</v>
      </c>
      <c r="B267" s="38" t="s">
        <v>17</v>
      </c>
      <c r="C267" s="38" t="s">
        <v>18</v>
      </c>
      <c r="D267" s="15" t="s">
        <v>332</v>
      </c>
      <c r="E267" s="32">
        <v>-65.13</v>
      </c>
      <c r="F267" s="33">
        <f t="shared" si="5"/>
        <v>1373.7499999999982</v>
      </c>
      <c r="G267" s="8" t="s">
        <v>191</v>
      </c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8"/>
      <c r="DB267" s="8"/>
      <c r="DC267" s="8"/>
      <c r="DD267" s="8"/>
      <c r="DE267" s="8"/>
      <c r="DF267" s="8"/>
      <c r="DG267" s="8"/>
      <c r="DH267" s="8"/>
      <c r="DI267" s="8"/>
      <c r="DJ267" s="8"/>
      <c r="DK267" s="8"/>
      <c r="DL267" s="8"/>
      <c r="DM267" s="8"/>
      <c r="DN267" s="8"/>
      <c r="DO267" s="8"/>
      <c r="DP267" s="8"/>
      <c r="DQ267" s="8"/>
      <c r="DR267" s="8"/>
      <c r="DS267" s="8"/>
      <c r="DT267" s="8"/>
      <c r="DU267" s="8"/>
      <c r="DV267" s="8"/>
      <c r="DW267" s="8"/>
      <c r="DX267" s="8"/>
      <c r="DY267" s="8"/>
      <c r="DZ267" s="8"/>
      <c r="EA267" s="8"/>
      <c r="EB267" s="8"/>
      <c r="EC267" s="8"/>
      <c r="ED267" s="8"/>
      <c r="EE267" s="8"/>
      <c r="EF267" s="8"/>
      <c r="EG267" s="8"/>
      <c r="EH267" s="8"/>
      <c r="EI267" s="8"/>
      <c r="EJ267" s="8"/>
      <c r="EK267" s="8"/>
      <c r="EL267" s="8"/>
      <c r="EM267" s="8"/>
      <c r="EN267" s="8"/>
      <c r="EO267" s="8"/>
      <c r="EP267" s="8"/>
      <c r="EQ267" s="8"/>
      <c r="ER267" s="8"/>
      <c r="ES267" s="8"/>
      <c r="ET267" s="8"/>
      <c r="EU267" s="8"/>
      <c r="EV267" s="8"/>
      <c r="EW267" s="8"/>
      <c r="EX267" s="8"/>
      <c r="EY267" s="8"/>
      <c r="EZ267" s="8"/>
      <c r="FA267" s="8"/>
      <c r="FB267" s="8"/>
      <c r="FC267" s="8"/>
      <c r="FD267" s="8"/>
      <c r="FE267" s="8"/>
      <c r="FF267" s="8"/>
      <c r="FG267" s="8"/>
      <c r="FH267" s="8"/>
      <c r="FI267" s="8"/>
      <c r="FJ267" s="8"/>
      <c r="FK267" s="8"/>
      <c r="FL267" s="8"/>
      <c r="FM267" s="8"/>
      <c r="FN267" s="8"/>
      <c r="FO267" s="8"/>
      <c r="FP267" s="8"/>
      <c r="FQ267" s="8"/>
      <c r="FR267" s="8"/>
      <c r="FS267" s="8"/>
      <c r="FT267" s="8"/>
      <c r="FU267" s="8"/>
      <c r="FV267" s="8"/>
      <c r="FW267" s="8"/>
      <c r="FX267" s="8"/>
      <c r="FY267" s="8"/>
      <c r="FZ267" s="8"/>
      <c r="GA267" s="8"/>
      <c r="GB267" s="8"/>
      <c r="GC267" s="8"/>
      <c r="GD267" s="8"/>
      <c r="GE267" s="8"/>
      <c r="GF267" s="8"/>
      <c r="GG267" s="8"/>
      <c r="GH267" s="8"/>
      <c r="GI267" s="8"/>
      <c r="GJ267" s="8"/>
      <c r="GK267" s="8"/>
      <c r="GL267" s="8"/>
      <c r="GM267" s="8"/>
      <c r="GN267" s="8"/>
      <c r="GO267" s="8"/>
      <c r="GP267" s="8"/>
      <c r="GQ267" s="8"/>
      <c r="GR267" s="8"/>
      <c r="GS267" s="8"/>
      <c r="GT267" s="8"/>
      <c r="GU267" s="8"/>
      <c r="GV267" s="8"/>
      <c r="GW267" s="8"/>
      <c r="GX267" s="8"/>
      <c r="GY267" s="8"/>
      <c r="GZ267" s="8"/>
      <c r="HA267" s="8"/>
      <c r="HB267" s="8"/>
      <c r="HC267" s="8"/>
      <c r="HD267" s="8"/>
      <c r="HE267" s="8"/>
      <c r="HF267" s="8"/>
      <c r="HG267" s="8"/>
      <c r="HH267" s="8"/>
      <c r="HI267" s="8"/>
      <c r="HJ267" s="8"/>
      <c r="HK267" s="8"/>
      <c r="HL267" s="8"/>
      <c r="HM267" s="8"/>
      <c r="HN267" s="8"/>
      <c r="HO267" s="8"/>
      <c r="HP267" s="8"/>
      <c r="HQ267" s="8"/>
      <c r="HR267" s="8"/>
      <c r="HS267" s="8"/>
      <c r="HT267" s="8"/>
      <c r="HU267" s="8"/>
      <c r="HV267" s="8"/>
      <c r="HW267" s="8"/>
      <c r="HX267" s="8"/>
      <c r="HY267" s="8"/>
      <c r="HZ267" s="8"/>
      <c r="IA267" s="8"/>
      <c r="IB267" s="8"/>
      <c r="IC267" s="8"/>
      <c r="ID267" s="8"/>
      <c r="IE267" s="8"/>
      <c r="IF267" s="8"/>
      <c r="IG267" s="8"/>
      <c r="IH267" s="8"/>
      <c r="II267" s="8"/>
      <c r="IJ267" s="8"/>
      <c r="IK267" s="8"/>
      <c r="IL267" s="8"/>
      <c r="IM267" s="8"/>
      <c r="IN267" s="8"/>
      <c r="IO267" s="8"/>
      <c r="IP267" s="8"/>
      <c r="IQ267" s="8"/>
      <c r="IR267" s="8"/>
      <c r="IS267" s="8"/>
      <c r="IT267" s="8"/>
    </row>
    <row r="268" spans="1:254" s="18" customFormat="1" ht="16.05" customHeight="1">
      <c r="A268" s="14">
        <v>43404</v>
      </c>
      <c r="B268" s="38" t="s">
        <v>17</v>
      </c>
      <c r="C268" s="38" t="s">
        <v>18</v>
      </c>
      <c r="D268" s="15" t="s">
        <v>333</v>
      </c>
      <c r="E268" s="32">
        <v>-39.729999999999997</v>
      </c>
      <c r="F268" s="33">
        <f t="shared" si="5"/>
        <v>1334.0199999999982</v>
      </c>
      <c r="G268" s="8" t="s">
        <v>191</v>
      </c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8"/>
      <c r="DB268" s="8"/>
      <c r="DC268" s="8"/>
      <c r="DD268" s="8"/>
      <c r="DE268" s="8"/>
      <c r="DF268" s="8"/>
      <c r="DG268" s="8"/>
      <c r="DH268" s="8"/>
      <c r="DI268" s="8"/>
      <c r="DJ268" s="8"/>
      <c r="DK268" s="8"/>
      <c r="DL268" s="8"/>
      <c r="DM268" s="8"/>
      <c r="DN268" s="8"/>
      <c r="DO268" s="8"/>
      <c r="DP268" s="8"/>
      <c r="DQ268" s="8"/>
      <c r="DR268" s="8"/>
      <c r="DS268" s="8"/>
      <c r="DT268" s="8"/>
      <c r="DU268" s="8"/>
      <c r="DV268" s="8"/>
      <c r="DW268" s="8"/>
      <c r="DX268" s="8"/>
      <c r="DY268" s="8"/>
      <c r="DZ268" s="8"/>
      <c r="EA268" s="8"/>
      <c r="EB268" s="8"/>
      <c r="EC268" s="8"/>
      <c r="ED268" s="8"/>
      <c r="EE268" s="8"/>
      <c r="EF268" s="8"/>
      <c r="EG268" s="8"/>
      <c r="EH268" s="8"/>
      <c r="EI268" s="8"/>
      <c r="EJ268" s="8"/>
      <c r="EK268" s="8"/>
      <c r="EL268" s="8"/>
      <c r="EM268" s="8"/>
      <c r="EN268" s="8"/>
      <c r="EO268" s="8"/>
      <c r="EP268" s="8"/>
      <c r="EQ268" s="8"/>
      <c r="ER268" s="8"/>
      <c r="ES268" s="8"/>
      <c r="ET268" s="8"/>
      <c r="EU268" s="8"/>
      <c r="EV268" s="8"/>
      <c r="EW268" s="8"/>
      <c r="EX268" s="8"/>
      <c r="EY268" s="8"/>
      <c r="EZ268" s="8"/>
      <c r="FA268" s="8"/>
      <c r="FB268" s="8"/>
      <c r="FC268" s="8"/>
      <c r="FD268" s="8"/>
      <c r="FE268" s="8"/>
      <c r="FF268" s="8"/>
      <c r="FG268" s="8"/>
      <c r="FH268" s="8"/>
      <c r="FI268" s="8"/>
      <c r="FJ268" s="8"/>
      <c r="FK268" s="8"/>
      <c r="FL268" s="8"/>
      <c r="FM268" s="8"/>
      <c r="FN268" s="8"/>
      <c r="FO268" s="8"/>
      <c r="FP268" s="8"/>
      <c r="FQ268" s="8"/>
      <c r="FR268" s="8"/>
      <c r="FS268" s="8"/>
      <c r="FT268" s="8"/>
      <c r="FU268" s="8"/>
      <c r="FV268" s="8"/>
      <c r="FW268" s="8"/>
      <c r="FX268" s="8"/>
      <c r="FY268" s="8"/>
      <c r="FZ268" s="8"/>
      <c r="GA268" s="8"/>
      <c r="GB268" s="8"/>
      <c r="GC268" s="8"/>
      <c r="GD268" s="8"/>
      <c r="GE268" s="8"/>
      <c r="GF268" s="8"/>
      <c r="GG268" s="8"/>
      <c r="GH268" s="8"/>
      <c r="GI268" s="8"/>
      <c r="GJ268" s="8"/>
      <c r="GK268" s="8"/>
      <c r="GL268" s="8"/>
      <c r="GM268" s="8"/>
      <c r="GN268" s="8"/>
      <c r="GO268" s="8"/>
      <c r="GP268" s="8"/>
      <c r="GQ268" s="8"/>
      <c r="GR268" s="8"/>
      <c r="GS268" s="8"/>
      <c r="GT268" s="8"/>
      <c r="GU268" s="8"/>
      <c r="GV268" s="8"/>
      <c r="GW268" s="8"/>
      <c r="GX268" s="8"/>
      <c r="GY268" s="8"/>
      <c r="GZ268" s="8"/>
      <c r="HA268" s="8"/>
      <c r="HB268" s="8"/>
      <c r="HC268" s="8"/>
      <c r="HD268" s="8"/>
      <c r="HE268" s="8"/>
      <c r="HF268" s="8"/>
      <c r="HG268" s="8"/>
      <c r="HH268" s="8"/>
      <c r="HI268" s="8"/>
      <c r="HJ268" s="8"/>
      <c r="HK268" s="8"/>
      <c r="HL268" s="8"/>
      <c r="HM268" s="8"/>
      <c r="HN268" s="8"/>
      <c r="HO268" s="8"/>
      <c r="HP268" s="8"/>
      <c r="HQ268" s="8"/>
      <c r="HR268" s="8"/>
      <c r="HS268" s="8"/>
      <c r="HT268" s="8"/>
      <c r="HU268" s="8"/>
      <c r="HV268" s="8"/>
      <c r="HW268" s="8"/>
      <c r="HX268" s="8"/>
      <c r="HY268" s="8"/>
      <c r="HZ268" s="8"/>
      <c r="IA268" s="8"/>
      <c r="IB268" s="8"/>
      <c r="IC268" s="8"/>
      <c r="ID268" s="8"/>
      <c r="IE268" s="8"/>
      <c r="IF268" s="8"/>
      <c r="IG268" s="8"/>
      <c r="IH268" s="8"/>
      <c r="II268" s="8"/>
      <c r="IJ268" s="8"/>
      <c r="IK268" s="8"/>
      <c r="IL268" s="8"/>
      <c r="IM268" s="8"/>
      <c r="IN268" s="8"/>
      <c r="IO268" s="8"/>
      <c r="IP268" s="8"/>
      <c r="IQ268" s="8"/>
      <c r="IR268" s="8"/>
      <c r="IS268" s="8"/>
      <c r="IT268" s="8"/>
    </row>
    <row r="269" spans="1:254" s="18" customFormat="1" ht="16.05" customHeight="1">
      <c r="A269" s="14">
        <v>43404</v>
      </c>
      <c r="B269" s="38" t="s">
        <v>17</v>
      </c>
      <c r="C269" s="38" t="s">
        <v>18</v>
      </c>
      <c r="D269" s="15" t="s">
        <v>334</v>
      </c>
      <c r="E269" s="32">
        <v>-28.81</v>
      </c>
      <c r="F269" s="33">
        <f t="shared" si="5"/>
        <v>1305.2099999999982</v>
      </c>
      <c r="G269" s="8" t="s">
        <v>134</v>
      </c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8"/>
      <c r="DB269" s="8"/>
      <c r="DC269" s="8"/>
      <c r="DD269" s="8"/>
      <c r="DE269" s="8"/>
      <c r="DF269" s="8"/>
      <c r="DG269" s="8"/>
      <c r="DH269" s="8"/>
      <c r="DI269" s="8"/>
      <c r="DJ269" s="8"/>
      <c r="DK269" s="8"/>
      <c r="DL269" s="8"/>
      <c r="DM269" s="8"/>
      <c r="DN269" s="8"/>
      <c r="DO269" s="8"/>
      <c r="DP269" s="8"/>
      <c r="DQ269" s="8"/>
      <c r="DR269" s="8"/>
      <c r="DS269" s="8"/>
      <c r="DT269" s="8"/>
      <c r="DU269" s="8"/>
      <c r="DV269" s="8"/>
      <c r="DW269" s="8"/>
      <c r="DX269" s="8"/>
      <c r="DY269" s="8"/>
      <c r="DZ269" s="8"/>
      <c r="EA269" s="8"/>
      <c r="EB269" s="8"/>
      <c r="EC269" s="8"/>
      <c r="ED269" s="8"/>
      <c r="EE269" s="8"/>
      <c r="EF269" s="8"/>
      <c r="EG269" s="8"/>
      <c r="EH269" s="8"/>
      <c r="EI269" s="8"/>
      <c r="EJ269" s="8"/>
      <c r="EK269" s="8"/>
      <c r="EL269" s="8"/>
      <c r="EM269" s="8"/>
      <c r="EN269" s="8"/>
      <c r="EO269" s="8"/>
      <c r="EP269" s="8"/>
      <c r="EQ269" s="8"/>
      <c r="ER269" s="8"/>
      <c r="ES269" s="8"/>
      <c r="ET269" s="8"/>
      <c r="EU269" s="8"/>
      <c r="EV269" s="8"/>
      <c r="EW269" s="8"/>
      <c r="EX269" s="8"/>
      <c r="EY269" s="8"/>
      <c r="EZ269" s="8"/>
      <c r="FA269" s="8"/>
      <c r="FB269" s="8"/>
      <c r="FC269" s="8"/>
      <c r="FD269" s="8"/>
      <c r="FE269" s="8"/>
      <c r="FF269" s="8"/>
      <c r="FG269" s="8"/>
      <c r="FH269" s="8"/>
      <c r="FI269" s="8"/>
      <c r="FJ269" s="8"/>
      <c r="FK269" s="8"/>
      <c r="FL269" s="8"/>
      <c r="FM269" s="8"/>
      <c r="FN269" s="8"/>
      <c r="FO269" s="8"/>
      <c r="FP269" s="8"/>
      <c r="FQ269" s="8"/>
      <c r="FR269" s="8"/>
      <c r="FS269" s="8"/>
      <c r="FT269" s="8"/>
      <c r="FU269" s="8"/>
      <c r="FV269" s="8"/>
      <c r="FW269" s="8"/>
      <c r="FX269" s="8"/>
      <c r="FY269" s="8"/>
      <c r="FZ269" s="8"/>
      <c r="GA269" s="8"/>
      <c r="GB269" s="8"/>
      <c r="GC269" s="8"/>
      <c r="GD269" s="8"/>
      <c r="GE269" s="8"/>
      <c r="GF269" s="8"/>
      <c r="GG269" s="8"/>
      <c r="GH269" s="8"/>
      <c r="GI269" s="8"/>
      <c r="GJ269" s="8"/>
      <c r="GK269" s="8"/>
      <c r="GL269" s="8"/>
      <c r="GM269" s="8"/>
      <c r="GN269" s="8"/>
      <c r="GO269" s="8"/>
      <c r="GP269" s="8"/>
      <c r="GQ269" s="8"/>
      <c r="GR269" s="8"/>
      <c r="GS269" s="8"/>
      <c r="GT269" s="8"/>
      <c r="GU269" s="8"/>
      <c r="GV269" s="8"/>
      <c r="GW269" s="8"/>
      <c r="GX269" s="8"/>
      <c r="GY269" s="8"/>
      <c r="GZ269" s="8"/>
      <c r="HA269" s="8"/>
      <c r="HB269" s="8"/>
      <c r="HC269" s="8"/>
      <c r="HD269" s="8"/>
      <c r="HE269" s="8"/>
      <c r="HF269" s="8"/>
      <c r="HG269" s="8"/>
      <c r="HH269" s="8"/>
      <c r="HI269" s="8"/>
      <c r="HJ269" s="8"/>
      <c r="HK269" s="8"/>
      <c r="HL269" s="8"/>
      <c r="HM269" s="8"/>
      <c r="HN269" s="8"/>
      <c r="HO269" s="8"/>
      <c r="HP269" s="8"/>
      <c r="HQ269" s="8"/>
      <c r="HR269" s="8"/>
      <c r="HS269" s="8"/>
      <c r="HT269" s="8"/>
      <c r="HU269" s="8"/>
      <c r="HV269" s="8"/>
      <c r="HW269" s="8"/>
      <c r="HX269" s="8"/>
      <c r="HY269" s="8"/>
      <c r="HZ269" s="8"/>
      <c r="IA269" s="8"/>
      <c r="IB269" s="8"/>
      <c r="IC269" s="8"/>
      <c r="ID269" s="8"/>
      <c r="IE269" s="8"/>
      <c r="IF269" s="8"/>
      <c r="IG269" s="8"/>
      <c r="IH269" s="8"/>
      <c r="II269" s="8"/>
      <c r="IJ269" s="8"/>
      <c r="IK269" s="8"/>
      <c r="IL269" s="8"/>
      <c r="IM269" s="8"/>
      <c r="IN269" s="8"/>
      <c r="IO269" s="8"/>
      <c r="IP269" s="8"/>
      <c r="IQ269" s="8"/>
      <c r="IR269" s="8"/>
      <c r="IS269" s="8"/>
      <c r="IT269" s="8"/>
    </row>
    <row r="270" spans="1:254" s="18" customFormat="1" ht="16.05" customHeight="1">
      <c r="A270" s="14">
        <v>43404</v>
      </c>
      <c r="B270" s="38" t="s">
        <v>17</v>
      </c>
      <c r="C270" s="38" t="s">
        <v>18</v>
      </c>
      <c r="D270" s="15" t="s">
        <v>335</v>
      </c>
      <c r="E270" s="32">
        <v>-56.61</v>
      </c>
      <c r="F270" s="33">
        <f t="shared" si="5"/>
        <v>1248.5999999999983</v>
      </c>
      <c r="G270" s="8" t="s">
        <v>191</v>
      </c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8"/>
      <c r="DD270" s="8"/>
      <c r="DE270" s="8"/>
      <c r="DF270" s="8"/>
      <c r="DG270" s="8"/>
      <c r="DH270" s="8"/>
      <c r="DI270" s="8"/>
      <c r="DJ270" s="8"/>
      <c r="DK270" s="8"/>
      <c r="DL270" s="8"/>
      <c r="DM270" s="8"/>
      <c r="DN270" s="8"/>
      <c r="DO270" s="8"/>
      <c r="DP270" s="8"/>
      <c r="DQ270" s="8"/>
      <c r="DR270" s="8"/>
      <c r="DS270" s="8"/>
      <c r="DT270" s="8"/>
      <c r="DU270" s="8"/>
      <c r="DV270" s="8"/>
      <c r="DW270" s="8"/>
      <c r="DX270" s="8"/>
      <c r="DY270" s="8"/>
      <c r="DZ270" s="8"/>
      <c r="EA270" s="8"/>
      <c r="EB270" s="8"/>
      <c r="EC270" s="8"/>
      <c r="ED270" s="8"/>
      <c r="EE270" s="8"/>
      <c r="EF270" s="8"/>
      <c r="EG270" s="8"/>
      <c r="EH270" s="8"/>
      <c r="EI270" s="8"/>
      <c r="EJ270" s="8"/>
      <c r="EK270" s="8"/>
      <c r="EL270" s="8"/>
      <c r="EM270" s="8"/>
      <c r="EN270" s="8"/>
      <c r="EO270" s="8"/>
      <c r="EP270" s="8"/>
      <c r="EQ270" s="8"/>
      <c r="ER270" s="8"/>
      <c r="ES270" s="8"/>
      <c r="ET270" s="8"/>
      <c r="EU270" s="8"/>
      <c r="EV270" s="8"/>
      <c r="EW270" s="8"/>
      <c r="EX270" s="8"/>
      <c r="EY270" s="8"/>
      <c r="EZ270" s="8"/>
      <c r="FA270" s="8"/>
      <c r="FB270" s="8"/>
      <c r="FC270" s="8"/>
      <c r="FD270" s="8"/>
      <c r="FE270" s="8"/>
      <c r="FF270" s="8"/>
      <c r="FG270" s="8"/>
      <c r="FH270" s="8"/>
      <c r="FI270" s="8"/>
      <c r="FJ270" s="8"/>
      <c r="FK270" s="8"/>
      <c r="FL270" s="8"/>
      <c r="FM270" s="8"/>
      <c r="FN270" s="8"/>
      <c r="FO270" s="8"/>
      <c r="FP270" s="8"/>
      <c r="FQ270" s="8"/>
      <c r="FR270" s="8"/>
      <c r="FS270" s="8"/>
      <c r="FT270" s="8"/>
      <c r="FU270" s="8"/>
      <c r="FV270" s="8"/>
      <c r="FW270" s="8"/>
      <c r="FX270" s="8"/>
      <c r="FY270" s="8"/>
      <c r="FZ270" s="8"/>
      <c r="GA270" s="8"/>
      <c r="GB270" s="8"/>
      <c r="GC270" s="8"/>
      <c r="GD270" s="8"/>
      <c r="GE270" s="8"/>
      <c r="GF270" s="8"/>
      <c r="GG270" s="8"/>
      <c r="GH270" s="8"/>
      <c r="GI270" s="8"/>
      <c r="GJ270" s="8"/>
      <c r="GK270" s="8"/>
      <c r="GL270" s="8"/>
      <c r="GM270" s="8"/>
      <c r="GN270" s="8"/>
      <c r="GO270" s="8"/>
      <c r="GP270" s="8"/>
      <c r="GQ270" s="8"/>
      <c r="GR270" s="8"/>
      <c r="GS270" s="8"/>
      <c r="GT270" s="8"/>
      <c r="GU270" s="8"/>
      <c r="GV270" s="8"/>
      <c r="GW270" s="8"/>
      <c r="GX270" s="8"/>
      <c r="GY270" s="8"/>
      <c r="GZ270" s="8"/>
      <c r="HA270" s="8"/>
      <c r="HB270" s="8"/>
      <c r="HC270" s="8"/>
      <c r="HD270" s="8"/>
      <c r="HE270" s="8"/>
      <c r="HF270" s="8"/>
      <c r="HG270" s="8"/>
      <c r="HH270" s="8"/>
      <c r="HI270" s="8"/>
      <c r="HJ270" s="8"/>
      <c r="HK270" s="8"/>
      <c r="HL270" s="8"/>
      <c r="HM270" s="8"/>
      <c r="HN270" s="8"/>
      <c r="HO270" s="8"/>
      <c r="HP270" s="8"/>
      <c r="HQ270" s="8"/>
      <c r="HR270" s="8"/>
      <c r="HS270" s="8"/>
      <c r="HT270" s="8"/>
      <c r="HU270" s="8"/>
      <c r="HV270" s="8"/>
      <c r="HW270" s="8"/>
      <c r="HX270" s="8"/>
      <c r="HY270" s="8"/>
      <c r="HZ270" s="8"/>
      <c r="IA270" s="8"/>
      <c r="IB270" s="8"/>
      <c r="IC270" s="8"/>
      <c r="ID270" s="8"/>
      <c r="IE270" s="8"/>
      <c r="IF270" s="8"/>
      <c r="IG270" s="8"/>
      <c r="IH270" s="8"/>
      <c r="II270" s="8"/>
      <c r="IJ270" s="8"/>
      <c r="IK270" s="8"/>
      <c r="IL270" s="8"/>
      <c r="IM270" s="8"/>
      <c r="IN270" s="8"/>
      <c r="IO270" s="8"/>
      <c r="IP270" s="8"/>
      <c r="IQ270" s="8"/>
      <c r="IR270" s="8"/>
      <c r="IS270" s="8"/>
      <c r="IT270" s="8"/>
    </row>
    <row r="271" spans="1:254">
      <c r="A271" s="14">
        <v>43404</v>
      </c>
      <c r="B271" s="38" t="s">
        <v>17</v>
      </c>
      <c r="C271" s="38" t="s">
        <v>18</v>
      </c>
      <c r="D271" s="7" t="s">
        <v>336</v>
      </c>
      <c r="E271" s="28">
        <v>-33.24</v>
      </c>
      <c r="F271" s="33">
        <f t="shared" si="5"/>
        <v>1215.3599999999983</v>
      </c>
      <c r="G271" s="7" t="s">
        <v>148</v>
      </c>
    </row>
    <row r="272" spans="1:254" s="18" customFormat="1" ht="16.05" customHeight="1">
      <c r="A272" s="14">
        <v>43404</v>
      </c>
      <c r="B272" s="38" t="s">
        <v>17</v>
      </c>
      <c r="C272" s="38" t="s">
        <v>18</v>
      </c>
      <c r="D272" s="15" t="s">
        <v>337</v>
      </c>
      <c r="E272" s="32">
        <v>-1</v>
      </c>
      <c r="F272" s="33">
        <f t="shared" si="5"/>
        <v>1214.3599999999983</v>
      </c>
      <c r="G272" s="8" t="s">
        <v>139</v>
      </c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CY272" s="8"/>
      <c r="CZ272" s="8"/>
      <c r="DA272" s="8"/>
      <c r="DB272" s="8"/>
      <c r="DC272" s="8"/>
      <c r="DD272" s="8"/>
      <c r="DE272" s="8"/>
      <c r="DF272" s="8"/>
      <c r="DG272" s="8"/>
      <c r="DH272" s="8"/>
      <c r="DI272" s="8"/>
      <c r="DJ272" s="8"/>
      <c r="DK272" s="8"/>
      <c r="DL272" s="8"/>
      <c r="DM272" s="8"/>
      <c r="DN272" s="8"/>
      <c r="DO272" s="8"/>
      <c r="DP272" s="8"/>
      <c r="DQ272" s="8"/>
      <c r="DR272" s="8"/>
      <c r="DS272" s="8"/>
      <c r="DT272" s="8"/>
      <c r="DU272" s="8"/>
      <c r="DV272" s="8"/>
      <c r="DW272" s="8"/>
      <c r="DX272" s="8"/>
      <c r="DY272" s="8"/>
      <c r="DZ272" s="8"/>
      <c r="EA272" s="8"/>
      <c r="EB272" s="8"/>
      <c r="EC272" s="8"/>
      <c r="ED272" s="8"/>
      <c r="EE272" s="8"/>
      <c r="EF272" s="8"/>
      <c r="EG272" s="8"/>
      <c r="EH272" s="8"/>
      <c r="EI272" s="8"/>
      <c r="EJ272" s="8"/>
      <c r="EK272" s="8"/>
      <c r="EL272" s="8"/>
      <c r="EM272" s="8"/>
      <c r="EN272" s="8"/>
      <c r="EO272" s="8"/>
      <c r="EP272" s="8"/>
      <c r="EQ272" s="8"/>
      <c r="ER272" s="8"/>
      <c r="ES272" s="8"/>
      <c r="ET272" s="8"/>
      <c r="EU272" s="8"/>
      <c r="EV272" s="8"/>
      <c r="EW272" s="8"/>
      <c r="EX272" s="8"/>
      <c r="EY272" s="8"/>
      <c r="EZ272" s="8"/>
      <c r="FA272" s="8"/>
      <c r="FB272" s="8"/>
      <c r="FC272" s="8"/>
      <c r="FD272" s="8"/>
      <c r="FE272" s="8"/>
      <c r="FF272" s="8"/>
      <c r="FG272" s="8"/>
      <c r="FH272" s="8"/>
      <c r="FI272" s="8"/>
      <c r="FJ272" s="8"/>
      <c r="FK272" s="8"/>
      <c r="FL272" s="8"/>
      <c r="FM272" s="8"/>
      <c r="FN272" s="8"/>
      <c r="FO272" s="8"/>
      <c r="FP272" s="8"/>
      <c r="FQ272" s="8"/>
      <c r="FR272" s="8"/>
      <c r="FS272" s="8"/>
      <c r="FT272" s="8"/>
      <c r="FU272" s="8"/>
      <c r="FV272" s="8"/>
      <c r="FW272" s="8"/>
      <c r="FX272" s="8"/>
      <c r="FY272" s="8"/>
      <c r="FZ272" s="8"/>
      <c r="GA272" s="8"/>
      <c r="GB272" s="8"/>
      <c r="GC272" s="8"/>
      <c r="GD272" s="8"/>
      <c r="GE272" s="8"/>
      <c r="GF272" s="8"/>
      <c r="GG272" s="8"/>
      <c r="GH272" s="8"/>
      <c r="GI272" s="8"/>
      <c r="GJ272" s="8"/>
      <c r="GK272" s="8"/>
      <c r="GL272" s="8"/>
      <c r="GM272" s="8"/>
      <c r="GN272" s="8"/>
      <c r="GO272" s="8"/>
      <c r="GP272" s="8"/>
      <c r="GQ272" s="8"/>
      <c r="GR272" s="8"/>
      <c r="GS272" s="8"/>
      <c r="GT272" s="8"/>
      <c r="GU272" s="8"/>
      <c r="GV272" s="8"/>
      <c r="GW272" s="8"/>
      <c r="GX272" s="8"/>
      <c r="GY272" s="8"/>
      <c r="GZ272" s="8"/>
      <c r="HA272" s="8"/>
      <c r="HB272" s="8"/>
      <c r="HC272" s="8"/>
      <c r="HD272" s="8"/>
      <c r="HE272" s="8"/>
      <c r="HF272" s="8"/>
      <c r="HG272" s="8"/>
      <c r="HH272" s="8"/>
      <c r="HI272" s="8"/>
      <c r="HJ272" s="8"/>
      <c r="HK272" s="8"/>
      <c r="HL272" s="8"/>
      <c r="HM272" s="8"/>
      <c r="HN272" s="8"/>
      <c r="HO272" s="8"/>
      <c r="HP272" s="8"/>
      <c r="HQ272" s="8"/>
      <c r="HR272" s="8"/>
      <c r="HS272" s="8"/>
      <c r="HT272" s="8"/>
      <c r="HU272" s="8"/>
      <c r="HV272" s="8"/>
      <c r="HW272" s="8"/>
      <c r="HX272" s="8"/>
      <c r="HY272" s="8"/>
      <c r="HZ272" s="8"/>
      <c r="IA272" s="8"/>
      <c r="IB272" s="8"/>
      <c r="IC272" s="8"/>
      <c r="ID272" s="8"/>
      <c r="IE272" s="8"/>
      <c r="IF272" s="8"/>
      <c r="IG272" s="8"/>
      <c r="IH272" s="8"/>
      <c r="II272" s="8"/>
      <c r="IJ272" s="8"/>
      <c r="IK272" s="8"/>
      <c r="IL272" s="8"/>
      <c r="IM272" s="8"/>
      <c r="IN272" s="8"/>
      <c r="IO272" s="8"/>
      <c r="IP272" s="8"/>
      <c r="IQ272" s="8"/>
      <c r="IR272" s="8"/>
      <c r="IS272" s="8"/>
      <c r="IT272" s="8"/>
    </row>
    <row r="273" spans="1:256" s="18" customFormat="1" ht="16.05" customHeight="1">
      <c r="A273" s="14">
        <v>43404</v>
      </c>
      <c r="B273" s="38" t="s">
        <v>17</v>
      </c>
      <c r="C273" s="38" t="s">
        <v>18</v>
      </c>
      <c r="D273" s="15" t="s">
        <v>338</v>
      </c>
      <c r="E273" s="32">
        <v>-8.5</v>
      </c>
      <c r="F273" s="33">
        <f t="shared" si="5"/>
        <v>1205.8599999999983</v>
      </c>
      <c r="G273" s="8" t="s">
        <v>139</v>
      </c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  <c r="CW273" s="8"/>
      <c r="CX273" s="8"/>
      <c r="CY273" s="8"/>
      <c r="CZ273" s="8"/>
      <c r="DA273" s="8"/>
      <c r="DB273" s="8"/>
      <c r="DC273" s="8"/>
      <c r="DD273" s="8"/>
      <c r="DE273" s="8"/>
      <c r="DF273" s="8"/>
      <c r="DG273" s="8"/>
      <c r="DH273" s="8"/>
      <c r="DI273" s="8"/>
      <c r="DJ273" s="8"/>
      <c r="DK273" s="8"/>
      <c r="DL273" s="8"/>
      <c r="DM273" s="8"/>
      <c r="DN273" s="8"/>
      <c r="DO273" s="8"/>
      <c r="DP273" s="8"/>
      <c r="DQ273" s="8"/>
      <c r="DR273" s="8"/>
      <c r="DS273" s="8"/>
      <c r="DT273" s="8"/>
      <c r="DU273" s="8"/>
      <c r="DV273" s="8"/>
      <c r="DW273" s="8"/>
      <c r="DX273" s="8"/>
      <c r="DY273" s="8"/>
      <c r="DZ273" s="8"/>
      <c r="EA273" s="8"/>
      <c r="EB273" s="8"/>
      <c r="EC273" s="8"/>
      <c r="ED273" s="8"/>
      <c r="EE273" s="8"/>
      <c r="EF273" s="8"/>
      <c r="EG273" s="8"/>
      <c r="EH273" s="8"/>
      <c r="EI273" s="8"/>
      <c r="EJ273" s="8"/>
      <c r="EK273" s="8"/>
      <c r="EL273" s="8"/>
      <c r="EM273" s="8"/>
      <c r="EN273" s="8"/>
      <c r="EO273" s="8"/>
      <c r="EP273" s="8"/>
      <c r="EQ273" s="8"/>
      <c r="ER273" s="8"/>
      <c r="ES273" s="8"/>
      <c r="ET273" s="8"/>
      <c r="EU273" s="8"/>
      <c r="EV273" s="8"/>
      <c r="EW273" s="8"/>
      <c r="EX273" s="8"/>
      <c r="EY273" s="8"/>
      <c r="EZ273" s="8"/>
      <c r="FA273" s="8"/>
      <c r="FB273" s="8"/>
      <c r="FC273" s="8"/>
      <c r="FD273" s="8"/>
      <c r="FE273" s="8"/>
      <c r="FF273" s="8"/>
      <c r="FG273" s="8"/>
      <c r="FH273" s="8"/>
      <c r="FI273" s="8"/>
      <c r="FJ273" s="8"/>
      <c r="FK273" s="8"/>
      <c r="FL273" s="8"/>
      <c r="FM273" s="8"/>
      <c r="FN273" s="8"/>
      <c r="FO273" s="8"/>
      <c r="FP273" s="8"/>
      <c r="FQ273" s="8"/>
      <c r="FR273" s="8"/>
      <c r="FS273" s="8"/>
      <c r="FT273" s="8"/>
      <c r="FU273" s="8"/>
      <c r="FV273" s="8"/>
      <c r="FW273" s="8"/>
      <c r="FX273" s="8"/>
      <c r="FY273" s="8"/>
      <c r="FZ273" s="8"/>
      <c r="GA273" s="8"/>
      <c r="GB273" s="8"/>
      <c r="GC273" s="8"/>
      <c r="GD273" s="8"/>
      <c r="GE273" s="8"/>
      <c r="GF273" s="8"/>
      <c r="GG273" s="8"/>
      <c r="GH273" s="8"/>
      <c r="GI273" s="8"/>
      <c r="GJ273" s="8"/>
      <c r="GK273" s="8"/>
      <c r="GL273" s="8"/>
      <c r="GM273" s="8"/>
      <c r="GN273" s="8"/>
      <c r="GO273" s="8"/>
      <c r="GP273" s="8"/>
      <c r="GQ273" s="8"/>
      <c r="GR273" s="8"/>
      <c r="GS273" s="8"/>
      <c r="GT273" s="8"/>
      <c r="GU273" s="8"/>
      <c r="GV273" s="8"/>
      <c r="GW273" s="8"/>
      <c r="GX273" s="8"/>
      <c r="GY273" s="8"/>
      <c r="GZ273" s="8"/>
      <c r="HA273" s="8"/>
      <c r="HB273" s="8"/>
      <c r="HC273" s="8"/>
      <c r="HD273" s="8"/>
      <c r="HE273" s="8"/>
      <c r="HF273" s="8"/>
      <c r="HG273" s="8"/>
      <c r="HH273" s="8"/>
      <c r="HI273" s="8"/>
      <c r="HJ273" s="8"/>
      <c r="HK273" s="8"/>
      <c r="HL273" s="8"/>
      <c r="HM273" s="8"/>
      <c r="HN273" s="8"/>
      <c r="HO273" s="8"/>
      <c r="HP273" s="8"/>
      <c r="HQ273" s="8"/>
      <c r="HR273" s="8"/>
      <c r="HS273" s="8"/>
      <c r="HT273" s="8"/>
      <c r="HU273" s="8"/>
      <c r="HV273" s="8"/>
      <c r="HW273" s="8"/>
      <c r="HX273" s="8"/>
      <c r="HY273" s="8"/>
      <c r="HZ273" s="8"/>
      <c r="IA273" s="8"/>
      <c r="IB273" s="8"/>
      <c r="IC273" s="8"/>
      <c r="ID273" s="8"/>
      <c r="IE273" s="8"/>
      <c r="IF273" s="8"/>
      <c r="IG273" s="8"/>
      <c r="IH273" s="8"/>
      <c r="II273" s="8"/>
      <c r="IJ273" s="8"/>
      <c r="IK273" s="8"/>
      <c r="IL273" s="8"/>
      <c r="IM273" s="8"/>
      <c r="IN273" s="8"/>
      <c r="IO273" s="8"/>
      <c r="IP273" s="8"/>
      <c r="IQ273" s="8"/>
      <c r="IR273" s="8"/>
      <c r="IS273" s="8"/>
      <c r="IT273" s="8"/>
    </row>
    <row r="274" spans="1:256" s="18" customFormat="1" ht="16.05" customHeight="1">
      <c r="A274" s="14">
        <v>43404</v>
      </c>
      <c r="B274" s="38" t="s">
        <v>17</v>
      </c>
      <c r="C274" s="38" t="s">
        <v>18</v>
      </c>
      <c r="D274" s="15" t="s">
        <v>339</v>
      </c>
      <c r="E274" s="32">
        <v>-30.79</v>
      </c>
      <c r="F274" s="33">
        <f t="shared" si="5"/>
        <v>1175.0699999999983</v>
      </c>
      <c r="G274" s="8" t="s">
        <v>148</v>
      </c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  <c r="CY274" s="8"/>
      <c r="CZ274" s="8"/>
      <c r="DA274" s="8"/>
      <c r="DB274" s="8"/>
      <c r="DC274" s="8"/>
      <c r="DD274" s="8"/>
      <c r="DE274" s="8"/>
      <c r="DF274" s="8"/>
      <c r="DG274" s="8"/>
      <c r="DH274" s="8"/>
      <c r="DI274" s="8"/>
      <c r="DJ274" s="8"/>
      <c r="DK274" s="8"/>
      <c r="DL274" s="8"/>
      <c r="DM274" s="8"/>
      <c r="DN274" s="8"/>
      <c r="DO274" s="8"/>
      <c r="DP274" s="8"/>
      <c r="DQ274" s="8"/>
      <c r="DR274" s="8"/>
      <c r="DS274" s="8"/>
      <c r="DT274" s="8"/>
      <c r="DU274" s="8"/>
      <c r="DV274" s="8"/>
      <c r="DW274" s="8"/>
      <c r="DX274" s="8"/>
      <c r="DY274" s="8"/>
      <c r="DZ274" s="8"/>
      <c r="EA274" s="8"/>
      <c r="EB274" s="8"/>
      <c r="EC274" s="8"/>
      <c r="ED274" s="8"/>
      <c r="EE274" s="8"/>
      <c r="EF274" s="8"/>
      <c r="EG274" s="8"/>
      <c r="EH274" s="8"/>
      <c r="EI274" s="8"/>
      <c r="EJ274" s="8"/>
      <c r="EK274" s="8"/>
      <c r="EL274" s="8"/>
      <c r="EM274" s="8"/>
      <c r="EN274" s="8"/>
      <c r="EO274" s="8"/>
      <c r="EP274" s="8"/>
      <c r="EQ274" s="8"/>
      <c r="ER274" s="8"/>
      <c r="ES274" s="8"/>
      <c r="ET274" s="8"/>
      <c r="EU274" s="8"/>
      <c r="EV274" s="8"/>
      <c r="EW274" s="8"/>
      <c r="EX274" s="8"/>
      <c r="EY274" s="8"/>
      <c r="EZ274" s="8"/>
      <c r="FA274" s="8"/>
      <c r="FB274" s="8"/>
      <c r="FC274" s="8"/>
      <c r="FD274" s="8"/>
      <c r="FE274" s="8"/>
      <c r="FF274" s="8"/>
      <c r="FG274" s="8"/>
      <c r="FH274" s="8"/>
      <c r="FI274" s="8"/>
      <c r="FJ274" s="8"/>
      <c r="FK274" s="8"/>
      <c r="FL274" s="8"/>
      <c r="FM274" s="8"/>
      <c r="FN274" s="8"/>
      <c r="FO274" s="8"/>
      <c r="FP274" s="8"/>
      <c r="FQ274" s="8"/>
      <c r="FR274" s="8"/>
      <c r="FS274" s="8"/>
      <c r="FT274" s="8"/>
      <c r="FU274" s="8"/>
      <c r="FV274" s="8"/>
      <c r="FW274" s="8"/>
      <c r="FX274" s="8"/>
      <c r="FY274" s="8"/>
      <c r="FZ274" s="8"/>
      <c r="GA274" s="8"/>
      <c r="GB274" s="8"/>
      <c r="GC274" s="8"/>
      <c r="GD274" s="8"/>
      <c r="GE274" s="8"/>
      <c r="GF274" s="8"/>
      <c r="GG274" s="8"/>
      <c r="GH274" s="8"/>
      <c r="GI274" s="8"/>
      <c r="GJ274" s="8"/>
      <c r="GK274" s="8"/>
      <c r="GL274" s="8"/>
      <c r="GM274" s="8"/>
      <c r="GN274" s="8"/>
      <c r="GO274" s="8"/>
      <c r="GP274" s="8"/>
      <c r="GQ274" s="8"/>
      <c r="GR274" s="8"/>
      <c r="GS274" s="8"/>
      <c r="GT274" s="8"/>
      <c r="GU274" s="8"/>
      <c r="GV274" s="8"/>
      <c r="GW274" s="8"/>
      <c r="GX274" s="8"/>
      <c r="GY274" s="8"/>
      <c r="GZ274" s="8"/>
      <c r="HA274" s="8"/>
      <c r="HB274" s="8"/>
      <c r="HC274" s="8"/>
      <c r="HD274" s="8"/>
      <c r="HE274" s="8"/>
      <c r="HF274" s="8"/>
      <c r="HG274" s="8"/>
      <c r="HH274" s="8"/>
      <c r="HI274" s="8"/>
      <c r="HJ274" s="8"/>
      <c r="HK274" s="8"/>
      <c r="HL274" s="8"/>
      <c r="HM274" s="8"/>
      <c r="HN274" s="8"/>
      <c r="HO274" s="8"/>
      <c r="HP274" s="8"/>
      <c r="HQ274" s="8"/>
      <c r="HR274" s="8"/>
      <c r="HS274" s="8"/>
      <c r="HT274" s="8"/>
      <c r="HU274" s="8"/>
      <c r="HV274" s="8"/>
      <c r="HW274" s="8"/>
      <c r="HX274" s="8"/>
      <c r="HY274" s="8"/>
      <c r="HZ274" s="8"/>
      <c r="IA274" s="8"/>
      <c r="IB274" s="8"/>
      <c r="IC274" s="8"/>
      <c r="ID274" s="8"/>
      <c r="IE274" s="8"/>
      <c r="IF274" s="8"/>
      <c r="IG274" s="8"/>
      <c r="IH274" s="8"/>
      <c r="II274" s="8"/>
      <c r="IJ274" s="8"/>
      <c r="IK274" s="8"/>
      <c r="IL274" s="8"/>
      <c r="IM274" s="8"/>
      <c r="IN274" s="8"/>
      <c r="IO274" s="8"/>
      <c r="IP274" s="8"/>
      <c r="IQ274" s="8"/>
      <c r="IR274" s="8"/>
      <c r="IS274" s="8"/>
      <c r="IT274" s="8"/>
    </row>
    <row r="275" spans="1:256">
      <c r="A275" s="14">
        <v>43404</v>
      </c>
      <c r="B275" s="38" t="s">
        <v>17</v>
      </c>
      <c r="C275" s="38" t="s">
        <v>18</v>
      </c>
      <c r="D275" s="7" t="s">
        <v>340</v>
      </c>
      <c r="E275" s="28">
        <v>-41.7</v>
      </c>
      <c r="F275" s="33">
        <f t="shared" si="5"/>
        <v>1133.3699999999983</v>
      </c>
      <c r="G275" s="7" t="s">
        <v>134</v>
      </c>
    </row>
    <row r="276" spans="1:256" s="18" customFormat="1" ht="16.05" customHeight="1">
      <c r="A276" s="14">
        <v>43404</v>
      </c>
      <c r="B276" s="38" t="s">
        <v>17</v>
      </c>
      <c r="C276" s="38" t="s">
        <v>18</v>
      </c>
      <c r="D276" s="15" t="s">
        <v>341</v>
      </c>
      <c r="E276" s="32">
        <v>-19.3</v>
      </c>
      <c r="F276" s="33">
        <f t="shared" si="5"/>
        <v>1114.0699999999983</v>
      </c>
      <c r="G276" s="8" t="s">
        <v>191</v>
      </c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  <c r="CS276" s="8"/>
      <c r="CT276" s="8"/>
      <c r="CU276" s="8"/>
      <c r="CV276" s="8"/>
      <c r="CW276" s="8"/>
      <c r="CX276" s="8"/>
      <c r="CY276" s="8"/>
      <c r="CZ276" s="8"/>
      <c r="DA276" s="8"/>
      <c r="DB276" s="8"/>
      <c r="DC276" s="8"/>
      <c r="DD276" s="8"/>
      <c r="DE276" s="8"/>
      <c r="DF276" s="8"/>
      <c r="DG276" s="8"/>
      <c r="DH276" s="8"/>
      <c r="DI276" s="8"/>
      <c r="DJ276" s="8"/>
      <c r="DK276" s="8"/>
      <c r="DL276" s="8"/>
      <c r="DM276" s="8"/>
      <c r="DN276" s="8"/>
      <c r="DO276" s="8"/>
      <c r="DP276" s="8"/>
      <c r="DQ276" s="8"/>
      <c r="DR276" s="8"/>
      <c r="DS276" s="8"/>
      <c r="DT276" s="8"/>
      <c r="DU276" s="8"/>
      <c r="DV276" s="8"/>
      <c r="DW276" s="8"/>
      <c r="DX276" s="8"/>
      <c r="DY276" s="8"/>
      <c r="DZ276" s="8"/>
      <c r="EA276" s="8"/>
      <c r="EB276" s="8"/>
      <c r="EC276" s="8"/>
      <c r="ED276" s="8"/>
      <c r="EE276" s="8"/>
      <c r="EF276" s="8"/>
      <c r="EG276" s="8"/>
      <c r="EH276" s="8"/>
      <c r="EI276" s="8"/>
      <c r="EJ276" s="8"/>
      <c r="EK276" s="8"/>
      <c r="EL276" s="8"/>
      <c r="EM276" s="8"/>
      <c r="EN276" s="8"/>
      <c r="EO276" s="8"/>
      <c r="EP276" s="8"/>
      <c r="EQ276" s="8"/>
      <c r="ER276" s="8"/>
      <c r="ES276" s="8"/>
      <c r="ET276" s="8"/>
      <c r="EU276" s="8"/>
      <c r="EV276" s="8"/>
      <c r="EW276" s="8"/>
      <c r="EX276" s="8"/>
      <c r="EY276" s="8"/>
      <c r="EZ276" s="8"/>
      <c r="FA276" s="8"/>
      <c r="FB276" s="8"/>
      <c r="FC276" s="8"/>
      <c r="FD276" s="8"/>
      <c r="FE276" s="8"/>
      <c r="FF276" s="8"/>
      <c r="FG276" s="8"/>
      <c r="FH276" s="8"/>
      <c r="FI276" s="8"/>
      <c r="FJ276" s="8"/>
      <c r="FK276" s="8"/>
      <c r="FL276" s="8"/>
      <c r="FM276" s="8"/>
      <c r="FN276" s="8"/>
      <c r="FO276" s="8"/>
      <c r="FP276" s="8"/>
      <c r="FQ276" s="8"/>
      <c r="FR276" s="8"/>
      <c r="FS276" s="8"/>
      <c r="FT276" s="8"/>
      <c r="FU276" s="8"/>
      <c r="FV276" s="8"/>
      <c r="FW276" s="8"/>
      <c r="FX276" s="8"/>
      <c r="FY276" s="8"/>
      <c r="FZ276" s="8"/>
      <c r="GA276" s="8"/>
      <c r="GB276" s="8"/>
      <c r="GC276" s="8"/>
      <c r="GD276" s="8"/>
      <c r="GE276" s="8"/>
      <c r="GF276" s="8"/>
      <c r="GG276" s="8"/>
      <c r="GH276" s="8"/>
      <c r="GI276" s="8"/>
      <c r="GJ276" s="8"/>
      <c r="GK276" s="8"/>
      <c r="GL276" s="8"/>
      <c r="GM276" s="8"/>
      <c r="GN276" s="8"/>
      <c r="GO276" s="8"/>
      <c r="GP276" s="8"/>
      <c r="GQ276" s="8"/>
      <c r="GR276" s="8"/>
      <c r="GS276" s="8"/>
      <c r="GT276" s="8"/>
      <c r="GU276" s="8"/>
      <c r="GV276" s="8"/>
      <c r="GW276" s="8"/>
      <c r="GX276" s="8"/>
      <c r="GY276" s="8"/>
      <c r="GZ276" s="8"/>
      <c r="HA276" s="8"/>
      <c r="HB276" s="8"/>
      <c r="HC276" s="8"/>
      <c r="HD276" s="8"/>
      <c r="HE276" s="8"/>
      <c r="HF276" s="8"/>
      <c r="HG276" s="8"/>
      <c r="HH276" s="8"/>
      <c r="HI276" s="8"/>
      <c r="HJ276" s="8"/>
      <c r="HK276" s="8"/>
      <c r="HL276" s="8"/>
      <c r="HM276" s="8"/>
      <c r="HN276" s="8"/>
      <c r="HO276" s="8"/>
      <c r="HP276" s="8"/>
      <c r="HQ276" s="8"/>
      <c r="HR276" s="8"/>
      <c r="HS276" s="8"/>
      <c r="HT276" s="8"/>
      <c r="HU276" s="8"/>
      <c r="HV276" s="8"/>
      <c r="HW276" s="8"/>
      <c r="HX276" s="8"/>
      <c r="HY276" s="8"/>
      <c r="HZ276" s="8"/>
      <c r="IA276" s="8"/>
      <c r="IB276" s="8"/>
      <c r="IC276" s="8"/>
      <c r="ID276" s="8"/>
      <c r="IE276" s="8"/>
      <c r="IF276" s="8"/>
      <c r="IG276" s="8"/>
      <c r="IH276" s="8"/>
      <c r="II276" s="8"/>
      <c r="IJ276" s="8"/>
      <c r="IK276" s="8"/>
      <c r="IL276" s="8"/>
      <c r="IM276" s="8"/>
      <c r="IN276" s="8"/>
      <c r="IO276" s="8"/>
      <c r="IP276" s="8"/>
      <c r="IQ276" s="8"/>
      <c r="IR276" s="8"/>
      <c r="IS276" s="8"/>
      <c r="IT276" s="8"/>
    </row>
    <row r="277" spans="1:256" s="18" customFormat="1" ht="16.05" customHeight="1">
      <c r="A277" s="14">
        <v>43404</v>
      </c>
      <c r="B277" s="38" t="s">
        <v>17</v>
      </c>
      <c r="C277" s="38" t="s">
        <v>18</v>
      </c>
      <c r="D277" s="15" t="s">
        <v>341</v>
      </c>
      <c r="E277" s="32">
        <v>-38.78</v>
      </c>
      <c r="F277" s="33">
        <f t="shared" si="5"/>
        <v>1075.2899999999984</v>
      </c>
      <c r="G277" s="8" t="s">
        <v>191</v>
      </c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  <c r="CS277" s="8"/>
      <c r="CT277" s="8"/>
      <c r="CU277" s="8"/>
      <c r="CV277" s="8"/>
      <c r="CW277" s="8"/>
      <c r="CX277" s="8"/>
      <c r="CY277" s="8"/>
      <c r="CZ277" s="8"/>
      <c r="DA277" s="8"/>
      <c r="DB277" s="8"/>
      <c r="DC277" s="8"/>
      <c r="DD277" s="8"/>
      <c r="DE277" s="8"/>
      <c r="DF277" s="8"/>
      <c r="DG277" s="8"/>
      <c r="DH277" s="8"/>
      <c r="DI277" s="8"/>
      <c r="DJ277" s="8"/>
      <c r="DK277" s="8"/>
      <c r="DL277" s="8"/>
      <c r="DM277" s="8"/>
      <c r="DN277" s="8"/>
      <c r="DO277" s="8"/>
      <c r="DP277" s="8"/>
      <c r="DQ277" s="8"/>
      <c r="DR277" s="8"/>
      <c r="DS277" s="8"/>
      <c r="DT277" s="8"/>
      <c r="DU277" s="8"/>
      <c r="DV277" s="8"/>
      <c r="DW277" s="8"/>
      <c r="DX277" s="8"/>
      <c r="DY277" s="8"/>
      <c r="DZ277" s="8"/>
      <c r="EA277" s="8"/>
      <c r="EB277" s="8"/>
      <c r="EC277" s="8"/>
      <c r="ED277" s="8"/>
      <c r="EE277" s="8"/>
      <c r="EF277" s="8"/>
      <c r="EG277" s="8"/>
      <c r="EH277" s="8"/>
      <c r="EI277" s="8"/>
      <c r="EJ277" s="8"/>
      <c r="EK277" s="8"/>
      <c r="EL277" s="8"/>
      <c r="EM277" s="8"/>
      <c r="EN277" s="8"/>
      <c r="EO277" s="8"/>
      <c r="EP277" s="8"/>
      <c r="EQ277" s="8"/>
      <c r="ER277" s="8"/>
      <c r="ES277" s="8"/>
      <c r="ET277" s="8"/>
      <c r="EU277" s="8"/>
      <c r="EV277" s="8"/>
      <c r="EW277" s="8"/>
      <c r="EX277" s="8"/>
      <c r="EY277" s="8"/>
      <c r="EZ277" s="8"/>
      <c r="FA277" s="8"/>
      <c r="FB277" s="8"/>
      <c r="FC277" s="8"/>
      <c r="FD277" s="8"/>
      <c r="FE277" s="8"/>
      <c r="FF277" s="8"/>
      <c r="FG277" s="8"/>
      <c r="FH277" s="8"/>
      <c r="FI277" s="8"/>
      <c r="FJ277" s="8"/>
      <c r="FK277" s="8"/>
      <c r="FL277" s="8"/>
      <c r="FM277" s="8"/>
      <c r="FN277" s="8"/>
      <c r="FO277" s="8"/>
      <c r="FP277" s="8"/>
      <c r="FQ277" s="8"/>
      <c r="FR277" s="8"/>
      <c r="FS277" s="8"/>
      <c r="FT277" s="8"/>
      <c r="FU277" s="8"/>
      <c r="FV277" s="8"/>
      <c r="FW277" s="8"/>
      <c r="FX277" s="8"/>
      <c r="FY277" s="8"/>
      <c r="FZ277" s="8"/>
      <c r="GA277" s="8"/>
      <c r="GB277" s="8"/>
      <c r="GC277" s="8"/>
      <c r="GD277" s="8"/>
      <c r="GE277" s="8"/>
      <c r="GF277" s="8"/>
      <c r="GG277" s="8"/>
      <c r="GH277" s="8"/>
      <c r="GI277" s="8"/>
      <c r="GJ277" s="8"/>
      <c r="GK277" s="8"/>
      <c r="GL277" s="8"/>
      <c r="GM277" s="8"/>
      <c r="GN277" s="8"/>
      <c r="GO277" s="8"/>
      <c r="GP277" s="8"/>
      <c r="GQ277" s="8"/>
      <c r="GR277" s="8"/>
      <c r="GS277" s="8"/>
      <c r="GT277" s="8"/>
      <c r="GU277" s="8"/>
      <c r="GV277" s="8"/>
      <c r="GW277" s="8"/>
      <c r="GX277" s="8"/>
      <c r="GY277" s="8"/>
      <c r="GZ277" s="8"/>
      <c r="HA277" s="8"/>
      <c r="HB277" s="8"/>
      <c r="HC277" s="8"/>
      <c r="HD277" s="8"/>
      <c r="HE277" s="8"/>
      <c r="HF277" s="8"/>
      <c r="HG277" s="8"/>
      <c r="HH277" s="8"/>
      <c r="HI277" s="8"/>
      <c r="HJ277" s="8"/>
      <c r="HK277" s="8"/>
      <c r="HL277" s="8"/>
      <c r="HM277" s="8"/>
      <c r="HN277" s="8"/>
      <c r="HO277" s="8"/>
      <c r="HP277" s="8"/>
      <c r="HQ277" s="8"/>
      <c r="HR277" s="8"/>
      <c r="HS277" s="8"/>
      <c r="HT277" s="8"/>
      <c r="HU277" s="8"/>
      <c r="HV277" s="8"/>
      <c r="HW277" s="8"/>
      <c r="HX277" s="8"/>
      <c r="HY277" s="8"/>
      <c r="HZ277" s="8"/>
      <c r="IA277" s="8"/>
      <c r="IB277" s="8"/>
      <c r="IC277" s="8"/>
      <c r="ID277" s="8"/>
      <c r="IE277" s="8"/>
      <c r="IF277" s="8"/>
      <c r="IG277" s="8"/>
      <c r="IH277" s="8"/>
      <c r="II277" s="8"/>
      <c r="IJ277" s="8"/>
      <c r="IK277" s="8"/>
      <c r="IL277" s="8"/>
      <c r="IM277" s="8"/>
      <c r="IN277" s="8"/>
      <c r="IO277" s="8"/>
      <c r="IP277" s="8"/>
      <c r="IQ277" s="8"/>
      <c r="IR277" s="8"/>
      <c r="IS277" s="8"/>
      <c r="IT277" s="8"/>
    </row>
    <row r="278" spans="1:256">
      <c r="A278" s="14">
        <v>43404</v>
      </c>
      <c r="B278" s="38" t="s">
        <v>17</v>
      </c>
      <c r="C278" s="38" t="s">
        <v>18</v>
      </c>
      <c r="D278" s="7" t="s">
        <v>342</v>
      </c>
      <c r="E278" s="28">
        <v>-7.99</v>
      </c>
      <c r="F278" s="33">
        <f t="shared" si="5"/>
        <v>1067.2999999999984</v>
      </c>
      <c r="G278" s="7" t="s">
        <v>138</v>
      </c>
    </row>
    <row r="279" spans="1:256" s="18" customFormat="1" ht="16.05" customHeight="1">
      <c r="A279" s="14">
        <v>43404</v>
      </c>
      <c r="B279" s="38" t="s">
        <v>17</v>
      </c>
      <c r="C279" s="38" t="s">
        <v>18</v>
      </c>
      <c r="D279" s="15" t="s">
        <v>343</v>
      </c>
      <c r="E279" s="32">
        <v>-31.76</v>
      </c>
      <c r="F279" s="33">
        <f t="shared" si="5"/>
        <v>1035.5399999999984</v>
      </c>
      <c r="G279" s="8" t="s">
        <v>191</v>
      </c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  <c r="CW279" s="8"/>
      <c r="CX279" s="8"/>
      <c r="CY279" s="8"/>
      <c r="CZ279" s="8"/>
      <c r="DA279" s="8"/>
      <c r="DB279" s="8"/>
      <c r="DC279" s="8"/>
      <c r="DD279" s="8"/>
      <c r="DE279" s="8"/>
      <c r="DF279" s="8"/>
      <c r="DG279" s="8"/>
      <c r="DH279" s="8"/>
      <c r="DI279" s="8"/>
      <c r="DJ279" s="8"/>
      <c r="DK279" s="8"/>
      <c r="DL279" s="8"/>
      <c r="DM279" s="8"/>
      <c r="DN279" s="8"/>
      <c r="DO279" s="8"/>
      <c r="DP279" s="8"/>
      <c r="DQ279" s="8"/>
      <c r="DR279" s="8"/>
      <c r="DS279" s="8"/>
      <c r="DT279" s="8"/>
      <c r="DU279" s="8"/>
      <c r="DV279" s="8"/>
      <c r="DW279" s="8"/>
      <c r="DX279" s="8"/>
      <c r="DY279" s="8"/>
      <c r="DZ279" s="8"/>
      <c r="EA279" s="8"/>
      <c r="EB279" s="8"/>
      <c r="EC279" s="8"/>
      <c r="ED279" s="8"/>
      <c r="EE279" s="8"/>
      <c r="EF279" s="8"/>
      <c r="EG279" s="8"/>
      <c r="EH279" s="8"/>
      <c r="EI279" s="8"/>
      <c r="EJ279" s="8"/>
      <c r="EK279" s="8"/>
      <c r="EL279" s="8"/>
      <c r="EM279" s="8"/>
      <c r="EN279" s="8"/>
      <c r="EO279" s="8"/>
      <c r="EP279" s="8"/>
      <c r="EQ279" s="8"/>
      <c r="ER279" s="8"/>
      <c r="ES279" s="8"/>
      <c r="ET279" s="8"/>
      <c r="EU279" s="8"/>
      <c r="EV279" s="8"/>
      <c r="EW279" s="8"/>
      <c r="EX279" s="8"/>
      <c r="EY279" s="8"/>
      <c r="EZ279" s="8"/>
      <c r="FA279" s="8"/>
      <c r="FB279" s="8"/>
      <c r="FC279" s="8"/>
      <c r="FD279" s="8"/>
      <c r="FE279" s="8"/>
      <c r="FF279" s="8"/>
      <c r="FG279" s="8"/>
      <c r="FH279" s="8"/>
      <c r="FI279" s="8"/>
      <c r="FJ279" s="8"/>
      <c r="FK279" s="8"/>
      <c r="FL279" s="8"/>
      <c r="FM279" s="8"/>
      <c r="FN279" s="8"/>
      <c r="FO279" s="8"/>
      <c r="FP279" s="8"/>
      <c r="FQ279" s="8"/>
      <c r="FR279" s="8"/>
      <c r="FS279" s="8"/>
      <c r="FT279" s="8"/>
      <c r="FU279" s="8"/>
      <c r="FV279" s="8"/>
      <c r="FW279" s="8"/>
      <c r="FX279" s="8"/>
      <c r="FY279" s="8"/>
      <c r="FZ279" s="8"/>
      <c r="GA279" s="8"/>
      <c r="GB279" s="8"/>
      <c r="GC279" s="8"/>
      <c r="GD279" s="8"/>
      <c r="GE279" s="8"/>
      <c r="GF279" s="8"/>
      <c r="GG279" s="8"/>
      <c r="GH279" s="8"/>
      <c r="GI279" s="8"/>
      <c r="GJ279" s="8"/>
      <c r="GK279" s="8"/>
      <c r="GL279" s="8"/>
      <c r="GM279" s="8"/>
      <c r="GN279" s="8"/>
      <c r="GO279" s="8"/>
      <c r="GP279" s="8"/>
      <c r="GQ279" s="8"/>
      <c r="GR279" s="8"/>
      <c r="GS279" s="8"/>
      <c r="GT279" s="8"/>
      <c r="GU279" s="8"/>
      <c r="GV279" s="8"/>
      <c r="GW279" s="8"/>
      <c r="GX279" s="8"/>
      <c r="GY279" s="8"/>
      <c r="GZ279" s="8"/>
      <c r="HA279" s="8"/>
      <c r="HB279" s="8"/>
      <c r="HC279" s="8"/>
      <c r="HD279" s="8"/>
      <c r="HE279" s="8"/>
      <c r="HF279" s="8"/>
      <c r="HG279" s="8"/>
      <c r="HH279" s="8"/>
      <c r="HI279" s="8"/>
      <c r="HJ279" s="8"/>
      <c r="HK279" s="8"/>
      <c r="HL279" s="8"/>
      <c r="HM279" s="8"/>
      <c r="HN279" s="8"/>
      <c r="HO279" s="8"/>
      <c r="HP279" s="8"/>
      <c r="HQ279" s="8"/>
      <c r="HR279" s="8"/>
      <c r="HS279" s="8"/>
      <c r="HT279" s="8"/>
      <c r="HU279" s="8"/>
      <c r="HV279" s="8"/>
      <c r="HW279" s="8"/>
      <c r="HX279" s="8"/>
      <c r="HY279" s="8"/>
      <c r="HZ279" s="8"/>
      <c r="IA279" s="8"/>
      <c r="IB279" s="8"/>
      <c r="IC279" s="8"/>
      <c r="ID279" s="8"/>
      <c r="IE279" s="8"/>
      <c r="IF279" s="8"/>
      <c r="IG279" s="8"/>
      <c r="IH279" s="8"/>
      <c r="II279" s="8"/>
      <c r="IJ279" s="8"/>
      <c r="IK279" s="8"/>
      <c r="IL279" s="8"/>
      <c r="IM279" s="8"/>
      <c r="IN279" s="8"/>
      <c r="IO279" s="8"/>
      <c r="IP279" s="8"/>
      <c r="IQ279" s="8"/>
      <c r="IR279" s="8"/>
      <c r="IS279" s="8"/>
      <c r="IT279" s="8"/>
    </row>
    <row r="280" spans="1:256" s="18" customFormat="1" ht="16.05" customHeight="1">
      <c r="A280" s="14">
        <v>43404</v>
      </c>
      <c r="B280" s="38" t="s">
        <v>17</v>
      </c>
      <c r="C280" s="38" t="s">
        <v>18</v>
      </c>
      <c r="D280" s="15" t="s">
        <v>344</v>
      </c>
      <c r="E280" s="32">
        <v>-34.700000000000003</v>
      </c>
      <c r="F280" s="28">
        <f t="shared" si="5"/>
        <v>1000.8399999999983</v>
      </c>
      <c r="G280" s="8" t="s">
        <v>139</v>
      </c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8"/>
      <c r="DD280" s="8"/>
      <c r="DE280" s="8"/>
      <c r="DF280" s="8"/>
      <c r="DG280" s="8"/>
      <c r="DH280" s="8"/>
      <c r="DI280" s="8"/>
      <c r="DJ280" s="8"/>
      <c r="DK280" s="8"/>
      <c r="DL280" s="8"/>
      <c r="DM280" s="8"/>
      <c r="DN280" s="8"/>
      <c r="DO280" s="8"/>
      <c r="DP280" s="8"/>
      <c r="DQ280" s="8"/>
      <c r="DR280" s="8"/>
      <c r="DS280" s="8"/>
      <c r="DT280" s="8"/>
      <c r="DU280" s="8"/>
      <c r="DV280" s="8"/>
      <c r="DW280" s="8"/>
      <c r="DX280" s="8"/>
      <c r="DY280" s="8"/>
      <c r="DZ280" s="8"/>
      <c r="EA280" s="8"/>
      <c r="EB280" s="8"/>
      <c r="EC280" s="8"/>
      <c r="ED280" s="8"/>
      <c r="EE280" s="8"/>
      <c r="EF280" s="8"/>
      <c r="EG280" s="8"/>
      <c r="EH280" s="8"/>
      <c r="EI280" s="8"/>
      <c r="EJ280" s="8"/>
      <c r="EK280" s="8"/>
      <c r="EL280" s="8"/>
      <c r="EM280" s="8"/>
      <c r="EN280" s="8"/>
      <c r="EO280" s="8"/>
      <c r="EP280" s="8"/>
      <c r="EQ280" s="8"/>
      <c r="ER280" s="8"/>
      <c r="ES280" s="8"/>
      <c r="ET280" s="8"/>
      <c r="EU280" s="8"/>
      <c r="EV280" s="8"/>
      <c r="EW280" s="8"/>
      <c r="EX280" s="8"/>
      <c r="EY280" s="8"/>
      <c r="EZ280" s="8"/>
      <c r="FA280" s="8"/>
      <c r="FB280" s="8"/>
      <c r="FC280" s="8"/>
      <c r="FD280" s="8"/>
      <c r="FE280" s="8"/>
      <c r="FF280" s="8"/>
      <c r="FG280" s="8"/>
      <c r="FH280" s="8"/>
      <c r="FI280" s="8"/>
      <c r="FJ280" s="8"/>
      <c r="FK280" s="8"/>
      <c r="FL280" s="8"/>
      <c r="FM280" s="8"/>
      <c r="FN280" s="8"/>
      <c r="FO280" s="8"/>
      <c r="FP280" s="8"/>
      <c r="FQ280" s="8"/>
      <c r="FR280" s="8"/>
      <c r="FS280" s="8"/>
      <c r="FT280" s="8"/>
      <c r="FU280" s="8"/>
      <c r="FV280" s="8"/>
      <c r="FW280" s="8"/>
      <c r="FX280" s="8"/>
      <c r="FY280" s="8"/>
      <c r="FZ280" s="8"/>
      <c r="GA280" s="8"/>
      <c r="GB280" s="8"/>
      <c r="GC280" s="8"/>
      <c r="GD280" s="8"/>
      <c r="GE280" s="8"/>
      <c r="GF280" s="8"/>
      <c r="GG280" s="8"/>
      <c r="GH280" s="8"/>
      <c r="GI280" s="8"/>
      <c r="GJ280" s="8"/>
      <c r="GK280" s="8"/>
      <c r="GL280" s="8"/>
      <c r="GM280" s="8"/>
      <c r="GN280" s="8"/>
      <c r="GO280" s="8"/>
      <c r="GP280" s="8"/>
      <c r="GQ280" s="8"/>
      <c r="GR280" s="8"/>
      <c r="GS280" s="8"/>
      <c r="GT280" s="8"/>
      <c r="GU280" s="8"/>
      <c r="GV280" s="8"/>
      <c r="GW280" s="8"/>
      <c r="GX280" s="8"/>
      <c r="GY280" s="8"/>
      <c r="GZ280" s="8"/>
      <c r="HA280" s="8"/>
      <c r="HB280" s="8"/>
      <c r="HC280" s="8"/>
      <c r="HD280" s="8"/>
      <c r="HE280" s="8"/>
      <c r="HF280" s="8"/>
      <c r="HG280" s="8"/>
      <c r="HH280" s="8"/>
      <c r="HI280" s="8"/>
      <c r="HJ280" s="8"/>
      <c r="HK280" s="8"/>
      <c r="HL280" s="8"/>
      <c r="HM280" s="8"/>
      <c r="HN280" s="8"/>
      <c r="HO280" s="8"/>
      <c r="HP280" s="8"/>
      <c r="HQ280" s="8"/>
      <c r="HR280" s="8"/>
      <c r="HS280" s="8"/>
      <c r="HT280" s="8"/>
      <c r="HU280" s="8"/>
      <c r="HV280" s="8"/>
      <c r="HW280" s="8"/>
      <c r="HX280" s="8"/>
      <c r="HY280" s="8"/>
      <c r="HZ280" s="8"/>
      <c r="IA280" s="8"/>
      <c r="IB280" s="8"/>
      <c r="IC280" s="8"/>
      <c r="ID280" s="8"/>
      <c r="IE280" s="8"/>
      <c r="IF280" s="8"/>
      <c r="IG280" s="8"/>
      <c r="IH280" s="8"/>
      <c r="II280" s="8"/>
      <c r="IJ280" s="8"/>
      <c r="IK280" s="8"/>
      <c r="IL280" s="8"/>
      <c r="IM280" s="8"/>
      <c r="IN280" s="8"/>
      <c r="IO280" s="8"/>
      <c r="IP280" s="8"/>
      <c r="IQ280" s="8"/>
      <c r="IR280" s="8"/>
      <c r="IS280" s="8"/>
      <c r="IT280" s="8"/>
    </row>
    <row r="281" spans="1:256" s="18" customFormat="1" ht="16.05" customHeight="1">
      <c r="A281" s="14"/>
      <c r="B281" s="15"/>
      <c r="C281" s="15"/>
      <c r="D281" s="15"/>
      <c r="E281" s="16"/>
      <c r="F281" s="33">
        <f>F280+E281</f>
        <v>1000.8399999999983</v>
      </c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8"/>
      <c r="DD281" s="8"/>
      <c r="DE281" s="8"/>
      <c r="DF281" s="8"/>
      <c r="DG281" s="8"/>
      <c r="DH281" s="8"/>
      <c r="DI281" s="8"/>
      <c r="DJ281" s="8"/>
      <c r="DK281" s="8"/>
      <c r="DL281" s="8"/>
      <c r="DM281" s="8"/>
      <c r="DN281" s="8"/>
      <c r="DO281" s="8"/>
      <c r="DP281" s="8"/>
      <c r="DQ281" s="8"/>
      <c r="DR281" s="8"/>
      <c r="DS281" s="8"/>
      <c r="DT281" s="8"/>
      <c r="DU281" s="8"/>
      <c r="DV281" s="8"/>
      <c r="DW281" s="8"/>
      <c r="DX281" s="8"/>
      <c r="DY281" s="8"/>
      <c r="DZ281" s="8"/>
      <c r="EA281" s="8"/>
      <c r="EB281" s="8"/>
      <c r="EC281" s="8"/>
      <c r="ED281" s="8"/>
      <c r="EE281" s="8"/>
      <c r="EF281" s="8"/>
      <c r="EG281" s="8"/>
      <c r="EH281" s="8"/>
      <c r="EI281" s="8"/>
      <c r="EJ281" s="8"/>
      <c r="EK281" s="8"/>
      <c r="EL281" s="8"/>
      <c r="EM281" s="8"/>
      <c r="EN281" s="8"/>
      <c r="EO281" s="8"/>
      <c r="EP281" s="8"/>
      <c r="EQ281" s="8"/>
      <c r="ER281" s="8"/>
      <c r="ES281" s="8"/>
      <c r="ET281" s="8"/>
      <c r="EU281" s="8"/>
      <c r="EV281" s="8"/>
      <c r="EW281" s="8"/>
      <c r="EX281" s="8"/>
      <c r="EY281" s="8"/>
      <c r="EZ281" s="8"/>
      <c r="FA281" s="8"/>
      <c r="FB281" s="8"/>
      <c r="FC281" s="8"/>
      <c r="FD281" s="8"/>
      <c r="FE281" s="8"/>
      <c r="FF281" s="8"/>
      <c r="FG281" s="8"/>
      <c r="FH281" s="8"/>
      <c r="FI281" s="8"/>
      <c r="FJ281" s="8"/>
      <c r="FK281" s="8"/>
      <c r="FL281" s="8"/>
      <c r="FM281" s="8"/>
      <c r="FN281" s="8"/>
      <c r="FO281" s="8"/>
      <c r="FP281" s="8"/>
      <c r="FQ281" s="8"/>
      <c r="FR281" s="8"/>
      <c r="FS281" s="8"/>
      <c r="FT281" s="8"/>
      <c r="FU281" s="8"/>
      <c r="FV281" s="8"/>
      <c r="FW281" s="8"/>
      <c r="FX281" s="8"/>
      <c r="FY281" s="8"/>
      <c r="FZ281" s="8"/>
      <c r="GA281" s="8"/>
      <c r="GB281" s="8"/>
      <c r="GC281" s="8"/>
      <c r="GD281" s="8"/>
      <c r="GE281" s="8"/>
      <c r="GF281" s="8"/>
      <c r="GG281" s="8"/>
      <c r="GH281" s="8"/>
      <c r="GI281" s="8"/>
      <c r="GJ281" s="8"/>
      <c r="GK281" s="8"/>
      <c r="GL281" s="8"/>
      <c r="GM281" s="8"/>
      <c r="GN281" s="8"/>
      <c r="GO281" s="8"/>
      <c r="GP281" s="8"/>
      <c r="GQ281" s="8"/>
      <c r="GR281" s="8"/>
      <c r="GS281" s="8"/>
      <c r="GT281" s="8"/>
      <c r="GU281" s="8"/>
      <c r="GV281" s="8"/>
      <c r="GW281" s="8"/>
      <c r="GX281" s="8"/>
      <c r="GY281" s="8"/>
      <c r="GZ281" s="8"/>
      <c r="HA281" s="8"/>
      <c r="HB281" s="8"/>
      <c r="HC281" s="8"/>
      <c r="HD281" s="8"/>
      <c r="HE281" s="8"/>
      <c r="HF281" s="8"/>
      <c r="HG281" s="8"/>
      <c r="HH281" s="8"/>
      <c r="HI281" s="8"/>
      <c r="HJ281" s="8"/>
      <c r="HK281" s="8"/>
      <c r="HL281" s="8"/>
      <c r="HM281" s="8"/>
      <c r="HN281" s="8"/>
      <c r="HO281" s="8"/>
      <c r="HP281" s="8"/>
      <c r="HQ281" s="8"/>
      <c r="HR281" s="8"/>
      <c r="HS281" s="8"/>
      <c r="HT281" s="8"/>
      <c r="HU281" s="8"/>
      <c r="HV281" s="8"/>
      <c r="HW281" s="8"/>
      <c r="HX281" s="8"/>
      <c r="HY281" s="8"/>
      <c r="HZ281" s="8"/>
      <c r="IA281" s="8"/>
      <c r="IB281" s="8"/>
      <c r="IC281" s="8"/>
      <c r="ID281" s="8"/>
      <c r="IE281" s="8"/>
      <c r="IF281" s="8"/>
      <c r="IG281" s="8"/>
      <c r="IH281" s="8"/>
      <c r="II281" s="8"/>
      <c r="IJ281" s="8"/>
      <c r="IK281" s="8"/>
      <c r="IL281" s="8"/>
      <c r="IM281" s="8"/>
      <c r="IN281" s="8"/>
      <c r="IO281" s="8"/>
      <c r="IP281" s="8"/>
      <c r="IQ281" s="8"/>
      <c r="IR281" s="8"/>
      <c r="IS281" s="8"/>
      <c r="IT281" s="8"/>
    </row>
    <row r="282" spans="1:256">
      <c r="F282" s="33">
        <f t="shared" si="5"/>
        <v>1000.8399999999983</v>
      </c>
    </row>
    <row r="283" spans="1:256" s="18" customFormat="1" ht="16.05" customHeight="1">
      <c r="A283" s="14"/>
      <c r="B283" s="15"/>
      <c r="C283" s="15"/>
      <c r="D283" s="15"/>
      <c r="E283" s="16"/>
      <c r="F283" s="33">
        <f t="shared" si="5"/>
        <v>1000.8399999999983</v>
      </c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  <c r="CW283" s="8"/>
      <c r="CX283" s="8"/>
      <c r="CY283" s="8"/>
      <c r="CZ283" s="8"/>
      <c r="DA283" s="8"/>
      <c r="DB283" s="8"/>
      <c r="DC283" s="8"/>
      <c r="DD283" s="8"/>
      <c r="DE283" s="8"/>
      <c r="DF283" s="8"/>
      <c r="DG283" s="8"/>
      <c r="DH283" s="8"/>
      <c r="DI283" s="8"/>
      <c r="DJ283" s="8"/>
      <c r="DK283" s="8"/>
      <c r="DL283" s="8"/>
      <c r="DM283" s="8"/>
      <c r="DN283" s="8"/>
      <c r="DO283" s="8"/>
      <c r="DP283" s="8"/>
      <c r="DQ283" s="8"/>
      <c r="DR283" s="8"/>
      <c r="DS283" s="8"/>
      <c r="DT283" s="8"/>
      <c r="DU283" s="8"/>
      <c r="DV283" s="8"/>
      <c r="DW283" s="8"/>
      <c r="DX283" s="8"/>
      <c r="DY283" s="8"/>
      <c r="DZ283" s="8"/>
      <c r="EA283" s="8"/>
      <c r="EB283" s="8"/>
      <c r="EC283" s="8"/>
      <c r="ED283" s="8"/>
      <c r="EE283" s="8"/>
      <c r="EF283" s="8"/>
      <c r="EG283" s="8"/>
      <c r="EH283" s="8"/>
      <c r="EI283" s="8"/>
      <c r="EJ283" s="8"/>
      <c r="EK283" s="8"/>
      <c r="EL283" s="8"/>
      <c r="EM283" s="8"/>
      <c r="EN283" s="8"/>
      <c r="EO283" s="8"/>
      <c r="EP283" s="8"/>
      <c r="EQ283" s="8"/>
      <c r="ER283" s="8"/>
      <c r="ES283" s="8"/>
      <c r="ET283" s="8"/>
      <c r="EU283" s="8"/>
      <c r="EV283" s="8"/>
      <c r="EW283" s="8"/>
      <c r="EX283" s="8"/>
      <c r="EY283" s="8"/>
      <c r="EZ283" s="8"/>
      <c r="FA283" s="8"/>
      <c r="FB283" s="8"/>
      <c r="FC283" s="8"/>
      <c r="FD283" s="8"/>
      <c r="FE283" s="8"/>
      <c r="FF283" s="8"/>
      <c r="FG283" s="8"/>
      <c r="FH283" s="8"/>
      <c r="FI283" s="8"/>
      <c r="FJ283" s="8"/>
      <c r="FK283" s="8"/>
      <c r="FL283" s="8"/>
      <c r="FM283" s="8"/>
      <c r="FN283" s="8"/>
      <c r="FO283" s="8"/>
      <c r="FP283" s="8"/>
      <c r="FQ283" s="8"/>
      <c r="FR283" s="8"/>
      <c r="FS283" s="8"/>
      <c r="FT283" s="8"/>
      <c r="FU283" s="8"/>
      <c r="FV283" s="8"/>
      <c r="FW283" s="8"/>
      <c r="FX283" s="8"/>
      <c r="FY283" s="8"/>
      <c r="FZ283" s="8"/>
      <c r="GA283" s="8"/>
      <c r="GB283" s="8"/>
      <c r="GC283" s="8"/>
      <c r="GD283" s="8"/>
      <c r="GE283" s="8"/>
      <c r="GF283" s="8"/>
      <c r="GG283" s="8"/>
      <c r="GH283" s="8"/>
      <c r="GI283" s="8"/>
      <c r="GJ283" s="8"/>
      <c r="GK283" s="8"/>
      <c r="GL283" s="8"/>
      <c r="GM283" s="8"/>
      <c r="GN283" s="8"/>
      <c r="GO283" s="8"/>
      <c r="GP283" s="8"/>
      <c r="GQ283" s="8"/>
      <c r="GR283" s="8"/>
      <c r="GS283" s="8"/>
      <c r="GT283" s="8"/>
      <c r="GU283" s="8"/>
      <c r="GV283" s="8"/>
      <c r="GW283" s="8"/>
      <c r="GX283" s="8"/>
      <c r="GY283" s="8"/>
      <c r="GZ283" s="8"/>
      <c r="HA283" s="8"/>
      <c r="HB283" s="8"/>
      <c r="HC283" s="8"/>
      <c r="HD283" s="8"/>
      <c r="HE283" s="8"/>
      <c r="HF283" s="8"/>
      <c r="HG283" s="8"/>
      <c r="HH283" s="8"/>
      <c r="HI283" s="8"/>
      <c r="HJ283" s="8"/>
      <c r="HK283" s="8"/>
      <c r="HL283" s="8"/>
      <c r="HM283" s="8"/>
      <c r="HN283" s="8"/>
      <c r="HO283" s="8"/>
      <c r="HP283" s="8"/>
      <c r="HQ283" s="8"/>
      <c r="HR283" s="8"/>
      <c r="HS283" s="8"/>
      <c r="HT283" s="8"/>
      <c r="HU283" s="8"/>
      <c r="HV283" s="8"/>
      <c r="HW283" s="8"/>
      <c r="HX283" s="8"/>
      <c r="HY283" s="8"/>
      <c r="HZ283" s="8"/>
      <c r="IA283" s="8"/>
      <c r="IB283" s="8"/>
      <c r="IC283" s="8"/>
      <c r="ID283" s="8"/>
      <c r="IE283" s="8"/>
      <c r="IF283" s="8"/>
      <c r="IG283" s="8"/>
      <c r="IH283" s="8"/>
      <c r="II283" s="8"/>
      <c r="IJ283" s="8"/>
      <c r="IK283" s="8"/>
      <c r="IL283" s="8"/>
      <c r="IM283" s="8"/>
      <c r="IN283" s="8"/>
      <c r="IO283" s="8"/>
      <c r="IP283" s="8"/>
      <c r="IQ283" s="8"/>
      <c r="IR283" s="8"/>
      <c r="IS283" s="8"/>
      <c r="IT283" s="8"/>
    </row>
    <row r="284" spans="1:256">
      <c r="B284" s="22" t="s">
        <v>59</v>
      </c>
      <c r="C284" s="23">
        <v>43444</v>
      </c>
      <c r="D284" s="22" t="s">
        <v>241</v>
      </c>
      <c r="E284" s="21">
        <v>-117.13</v>
      </c>
      <c r="F284" s="33">
        <f>F283+E284</f>
        <v>883.70999999999833</v>
      </c>
    </row>
    <row r="285" spans="1:256">
      <c r="B285" s="22" t="s">
        <v>59</v>
      </c>
      <c r="C285" s="23">
        <v>43444</v>
      </c>
      <c r="D285" s="22" t="s">
        <v>64</v>
      </c>
      <c r="E285" s="21">
        <v>-63.37</v>
      </c>
      <c r="F285" s="33">
        <f>F283+E285</f>
        <v>937.46999999999832</v>
      </c>
      <c r="IU285" s="20"/>
      <c r="IV285" s="20"/>
    </row>
    <row r="286" spans="1:256">
      <c r="B286" s="22" t="s">
        <v>59</v>
      </c>
      <c r="C286" s="23">
        <v>43464</v>
      </c>
      <c r="D286" s="22" t="s">
        <v>74</v>
      </c>
      <c r="E286" s="21">
        <v>160</v>
      </c>
      <c r="F286" s="33">
        <f>F283+E286</f>
        <v>1160.8399999999983</v>
      </c>
    </row>
    <row r="287" spans="1:256" s="20" customFormat="1">
      <c r="B287" s="22" t="s">
        <v>59</v>
      </c>
      <c r="C287" s="23">
        <v>43465</v>
      </c>
      <c r="D287" s="22" t="s">
        <v>234</v>
      </c>
      <c r="E287" s="21">
        <v>-152.76</v>
      </c>
      <c r="F287" s="33">
        <f>F286+E287</f>
        <v>1008.0799999999983</v>
      </c>
    </row>
    <row r="288" spans="1:256" s="20" customFormat="1">
      <c r="A288" s="4"/>
      <c r="B288" s="22" t="s">
        <v>59</v>
      </c>
      <c r="C288" s="23">
        <v>43475</v>
      </c>
      <c r="D288" s="22" t="s">
        <v>241</v>
      </c>
      <c r="E288" s="21">
        <v>-80</v>
      </c>
      <c r="F288" s="33">
        <f>F287+E288</f>
        <v>928.07999999999834</v>
      </c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4"/>
      <c r="FS288" s="4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4"/>
      <c r="HW288" s="4"/>
      <c r="HX288" s="4"/>
      <c r="HY288" s="4"/>
      <c r="HZ288" s="4"/>
      <c r="IA288" s="4"/>
      <c r="IB288" s="4"/>
      <c r="IC288" s="4"/>
      <c r="ID288" s="4"/>
      <c r="IE288" s="4"/>
      <c r="IF288" s="4"/>
      <c r="IG288" s="4"/>
      <c r="IH288" s="4"/>
      <c r="II288" s="4"/>
      <c r="IJ288" s="4"/>
      <c r="IK288" s="4"/>
      <c r="IL288" s="4"/>
      <c r="IM288" s="4"/>
      <c r="IN288" s="4"/>
      <c r="IO288" s="4"/>
      <c r="IP288" s="4"/>
      <c r="IQ288" s="4"/>
      <c r="IR288" s="4"/>
      <c r="IS288" s="4"/>
      <c r="IT288" s="4"/>
      <c r="IU288" s="4"/>
      <c r="IV288" s="4"/>
    </row>
    <row r="289" spans="1:256">
      <c r="B289" s="22" t="s">
        <v>59</v>
      </c>
      <c r="C289" s="23">
        <v>43475</v>
      </c>
      <c r="D289" s="22" t="s">
        <v>64</v>
      </c>
      <c r="E289" s="21">
        <v>-64.66</v>
      </c>
      <c r="F289" s="33">
        <f>F287+E289</f>
        <v>943.41999999999837</v>
      </c>
    </row>
    <row r="290" spans="1:256">
      <c r="B290" s="22" t="s">
        <v>59</v>
      </c>
      <c r="C290" s="23">
        <v>43475</v>
      </c>
      <c r="D290" s="22" t="s">
        <v>65</v>
      </c>
      <c r="E290" s="21">
        <v>-352.37</v>
      </c>
      <c r="F290" s="33">
        <f>F289+E290</f>
        <v>591.04999999999836</v>
      </c>
      <c r="IU290" s="20"/>
      <c r="IV290" s="20"/>
    </row>
    <row r="291" spans="1:256">
      <c r="A291" s="7"/>
      <c r="B291" s="22" t="s">
        <v>59</v>
      </c>
      <c r="C291" s="23">
        <v>43475</v>
      </c>
      <c r="D291" s="25" t="s">
        <v>383</v>
      </c>
      <c r="E291" s="21">
        <v>-408.91</v>
      </c>
      <c r="F291" s="33">
        <f>F290+E291</f>
        <v>182.13999999999834</v>
      </c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L291" s="7"/>
      <c r="FM291" s="7"/>
      <c r="FN291" s="7"/>
      <c r="FO291" s="7"/>
      <c r="FP291" s="7"/>
      <c r="FQ291" s="7"/>
      <c r="FR291" s="7"/>
      <c r="FS291" s="7"/>
      <c r="FT291" s="7"/>
      <c r="FU291" s="7"/>
      <c r="FV291" s="7"/>
      <c r="FW291" s="7"/>
      <c r="FX291" s="7"/>
      <c r="FY291" s="7"/>
      <c r="FZ291" s="7"/>
      <c r="GA291" s="7"/>
      <c r="GB291" s="7"/>
      <c r="GC291" s="7"/>
      <c r="GD291" s="7"/>
      <c r="GE291" s="7"/>
      <c r="GF291" s="7"/>
      <c r="GG291" s="7"/>
      <c r="GH291" s="7"/>
      <c r="GI291" s="7"/>
      <c r="GJ291" s="7"/>
      <c r="GK291" s="7"/>
      <c r="GL291" s="7"/>
      <c r="GM291" s="7"/>
      <c r="GN291" s="7"/>
      <c r="GO291" s="7"/>
      <c r="GP291" s="7"/>
      <c r="GQ291" s="7"/>
      <c r="GR291" s="7"/>
      <c r="GS291" s="7"/>
      <c r="GT291" s="7"/>
      <c r="GU291" s="7"/>
      <c r="GV291" s="7"/>
      <c r="GW291" s="7"/>
      <c r="GX291" s="7"/>
      <c r="GY291" s="7"/>
      <c r="GZ291" s="7"/>
      <c r="HA291" s="7"/>
      <c r="HB291" s="7"/>
      <c r="HC291" s="7"/>
      <c r="HD291" s="7"/>
      <c r="HE291" s="7"/>
      <c r="HF291" s="7"/>
      <c r="HG291" s="7"/>
      <c r="HH291" s="7"/>
      <c r="HI291" s="7"/>
      <c r="HJ291" s="7"/>
      <c r="HK291" s="7"/>
      <c r="HL291" s="7"/>
      <c r="HM291" s="7"/>
      <c r="HN291" s="7"/>
      <c r="HO291" s="7"/>
      <c r="HP291" s="7"/>
      <c r="HQ291" s="7"/>
      <c r="HR291" s="7"/>
      <c r="HS291" s="7"/>
      <c r="HT291" s="7"/>
      <c r="HU291" s="7"/>
      <c r="HV291" s="7"/>
      <c r="HW291" s="7"/>
      <c r="HX291" s="7"/>
      <c r="HY291" s="7"/>
      <c r="HZ291" s="7"/>
      <c r="IA291" s="7"/>
      <c r="IB291" s="7"/>
      <c r="IC291" s="7"/>
      <c r="ID291" s="7"/>
      <c r="IE291" s="7"/>
      <c r="IF291" s="7"/>
      <c r="IG291" s="7"/>
      <c r="IH291" s="7"/>
      <c r="II291" s="7"/>
      <c r="IJ291" s="7"/>
      <c r="IK291" s="7"/>
      <c r="IL291" s="7"/>
      <c r="IM291" s="7"/>
      <c r="IN291" s="7"/>
      <c r="IO291" s="7"/>
      <c r="IP291" s="7"/>
      <c r="IQ291" s="7"/>
      <c r="IR291" s="7"/>
      <c r="IS291" s="7"/>
      <c r="IT291" s="7"/>
    </row>
    <row r="292" spans="1:256" s="20" customFormat="1">
      <c r="A292" s="4"/>
      <c r="B292" s="22" t="s">
        <v>59</v>
      </c>
      <c r="C292" s="23">
        <v>43496</v>
      </c>
      <c r="D292" s="22" t="s">
        <v>74</v>
      </c>
      <c r="E292" s="21">
        <v>160</v>
      </c>
      <c r="F292" s="33">
        <f>F291+E292</f>
        <v>342.13999999999834</v>
      </c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4"/>
      <c r="FS292" s="4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 s="4"/>
      <c r="HI292" s="4"/>
      <c r="HJ292" s="4"/>
      <c r="HK292" s="4"/>
      <c r="HL292" s="4"/>
      <c r="HM292" s="4"/>
      <c r="HN292" s="4"/>
      <c r="HO292" s="4"/>
      <c r="HP292" s="4"/>
      <c r="HQ292" s="4"/>
      <c r="HR292" s="4"/>
      <c r="HS292" s="4"/>
      <c r="HT292" s="4"/>
      <c r="HU292" s="4"/>
      <c r="HV292" s="4"/>
      <c r="HW292" s="4"/>
      <c r="HX292" s="4"/>
      <c r="HY292" s="4"/>
      <c r="HZ292" s="4"/>
      <c r="IA292" s="4"/>
      <c r="IB292" s="4"/>
      <c r="IC292" s="4"/>
      <c r="ID292" s="4"/>
      <c r="IE292" s="4"/>
      <c r="IF292" s="4"/>
      <c r="IG292" s="4"/>
      <c r="IH292" s="4"/>
      <c r="II292" s="4"/>
      <c r="IJ292" s="4"/>
      <c r="IK292" s="4"/>
      <c r="IL292" s="4"/>
      <c r="IM292" s="4"/>
      <c r="IN292" s="4"/>
      <c r="IO292" s="4"/>
      <c r="IP292" s="4"/>
      <c r="IQ292" s="4"/>
      <c r="IR292" s="4"/>
      <c r="IS292" s="4"/>
      <c r="IT292" s="4"/>
      <c r="IU292" s="4"/>
      <c r="IV292" s="4"/>
    </row>
    <row r="293" spans="1:256" s="20" customFormat="1">
      <c r="A293" s="4"/>
      <c r="B293" s="22" t="s">
        <v>59</v>
      </c>
      <c r="C293" s="23">
        <v>43504</v>
      </c>
      <c r="D293" s="22" t="s">
        <v>241</v>
      </c>
      <c r="E293" s="21">
        <v>-80</v>
      </c>
      <c r="F293" s="33">
        <f>F292+E293</f>
        <v>262.13999999999834</v>
      </c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4"/>
      <c r="FS293" s="4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 s="4"/>
      <c r="HI293" s="4"/>
      <c r="HJ293" s="4"/>
      <c r="HK293" s="4"/>
      <c r="HL293" s="4"/>
      <c r="HM293" s="4"/>
      <c r="HN293" s="4"/>
      <c r="HO293" s="4"/>
      <c r="HP293" s="4"/>
      <c r="HQ293" s="4"/>
      <c r="HR293" s="4"/>
      <c r="HS293" s="4"/>
      <c r="HT293" s="4"/>
      <c r="HU293" s="4"/>
      <c r="HV293" s="4"/>
      <c r="HW293" s="4"/>
      <c r="HX293" s="4"/>
      <c r="HY293" s="4"/>
      <c r="HZ293" s="4"/>
      <c r="IA293" s="4"/>
      <c r="IB293" s="4"/>
      <c r="IC293" s="4"/>
      <c r="ID293" s="4"/>
      <c r="IE293" s="4"/>
      <c r="IF293" s="4"/>
      <c r="IG293" s="4"/>
      <c r="IH293" s="4"/>
      <c r="II293" s="4"/>
      <c r="IJ293" s="4"/>
      <c r="IK293" s="4"/>
      <c r="IL293" s="4"/>
      <c r="IM293" s="4"/>
      <c r="IN293" s="4"/>
      <c r="IO293" s="4"/>
      <c r="IP293" s="4"/>
      <c r="IQ293" s="4"/>
      <c r="IR293" s="4"/>
      <c r="IS293" s="4"/>
      <c r="IT293" s="4"/>
      <c r="IU293" s="4"/>
      <c r="IV293" s="4"/>
    </row>
    <row r="294" spans="1:256">
      <c r="B294" s="22" t="s">
        <v>59</v>
      </c>
      <c r="C294" s="23">
        <v>43523</v>
      </c>
      <c r="D294" s="22" t="s">
        <v>63</v>
      </c>
      <c r="E294" s="21">
        <v>-200</v>
      </c>
      <c r="F294" s="33">
        <f>F293+E294</f>
        <v>62.139999999998338</v>
      </c>
    </row>
    <row r="295" spans="1:256">
      <c r="A295" s="7"/>
      <c r="B295" s="22" t="s">
        <v>59</v>
      </c>
      <c r="C295" s="23">
        <v>43656</v>
      </c>
      <c r="D295" s="25" t="s">
        <v>383</v>
      </c>
      <c r="E295" s="21">
        <v>-397.11</v>
      </c>
      <c r="F295" s="33">
        <f>F294+E295</f>
        <v>-334.97000000000168</v>
      </c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X295" s="7"/>
      <c r="EY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  <c r="FL295" s="7"/>
      <c r="FM295" s="7"/>
      <c r="FN295" s="7"/>
      <c r="FO295" s="7"/>
      <c r="FP295" s="7"/>
      <c r="FQ295" s="7"/>
      <c r="FR295" s="7"/>
      <c r="FS295" s="7"/>
      <c r="FT295" s="7"/>
      <c r="FU295" s="7"/>
      <c r="FV295" s="7"/>
      <c r="FW295" s="7"/>
      <c r="FX295" s="7"/>
      <c r="FY295" s="7"/>
      <c r="FZ295" s="7"/>
      <c r="GA295" s="7"/>
      <c r="GB295" s="7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  <c r="GN295" s="7"/>
      <c r="GO295" s="7"/>
      <c r="GP295" s="7"/>
      <c r="GQ295" s="7"/>
      <c r="GR295" s="7"/>
      <c r="GS295" s="7"/>
      <c r="GT295" s="7"/>
      <c r="GU295" s="7"/>
      <c r="GV295" s="7"/>
      <c r="GW295" s="7"/>
      <c r="GX295" s="7"/>
      <c r="GY295" s="7"/>
      <c r="GZ295" s="7"/>
      <c r="HA295" s="7"/>
      <c r="HB295" s="7"/>
      <c r="HC295" s="7"/>
      <c r="HD295" s="7"/>
      <c r="HE295" s="7"/>
      <c r="HF295" s="7"/>
      <c r="HG295" s="7"/>
      <c r="HH295" s="7"/>
      <c r="HI295" s="7"/>
      <c r="HJ295" s="7"/>
      <c r="HK295" s="7"/>
      <c r="HL295" s="7"/>
      <c r="HM295" s="7"/>
      <c r="HN295" s="7"/>
      <c r="HO295" s="7"/>
      <c r="HP295" s="7"/>
      <c r="HQ295" s="7"/>
      <c r="HR295" s="7"/>
      <c r="HS295" s="7"/>
      <c r="HT295" s="7"/>
      <c r="HU295" s="7"/>
      <c r="HV295" s="7"/>
      <c r="HW295" s="7"/>
      <c r="HX295" s="7"/>
      <c r="HY295" s="7"/>
      <c r="HZ295" s="7"/>
      <c r="IA295" s="7"/>
      <c r="IB295" s="7"/>
      <c r="IC295" s="7"/>
      <c r="ID295" s="7"/>
      <c r="IE295" s="7"/>
      <c r="IF295" s="7"/>
      <c r="IG295" s="7"/>
      <c r="IH295" s="7"/>
      <c r="II295" s="7"/>
      <c r="IJ295" s="7"/>
      <c r="IK295" s="7"/>
      <c r="IL295" s="7"/>
      <c r="IM295" s="7"/>
      <c r="IN295" s="7"/>
      <c r="IO295" s="7"/>
      <c r="IP295" s="7"/>
      <c r="IQ295" s="7"/>
      <c r="IR295" s="7"/>
      <c r="IS295" s="7"/>
      <c r="IT295" s="7"/>
    </row>
    <row r="296" spans="1:256">
      <c r="A296" s="20"/>
      <c r="B296" s="22" t="s">
        <v>59</v>
      </c>
      <c r="C296" s="23">
        <v>43677</v>
      </c>
      <c r="D296" s="22" t="s">
        <v>234</v>
      </c>
      <c r="E296" s="21">
        <v>-75</v>
      </c>
      <c r="F296" s="33">
        <f>F295+E296</f>
        <v>-409.97000000000168</v>
      </c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  <c r="CQ296" s="20"/>
      <c r="CR296" s="20"/>
      <c r="CS296" s="20"/>
      <c r="CT296" s="20"/>
      <c r="CU296" s="20"/>
      <c r="CV296" s="20"/>
      <c r="CW296" s="20"/>
      <c r="CX296" s="20"/>
      <c r="CY296" s="20"/>
      <c r="CZ296" s="20"/>
      <c r="DA296" s="20"/>
      <c r="DB296" s="20"/>
      <c r="DC296" s="20"/>
      <c r="DD296" s="20"/>
      <c r="DE296" s="20"/>
      <c r="DF296" s="20"/>
      <c r="DG296" s="20"/>
      <c r="DH296" s="20"/>
      <c r="DI296" s="20"/>
      <c r="DJ296" s="20"/>
      <c r="DK296" s="20"/>
      <c r="DL296" s="20"/>
      <c r="DM296" s="20"/>
      <c r="DN296" s="20"/>
      <c r="DO296" s="20"/>
      <c r="DP296" s="20"/>
      <c r="DQ296" s="20"/>
      <c r="DR296" s="20"/>
      <c r="DS296" s="20"/>
      <c r="DT296" s="20"/>
      <c r="DU296" s="20"/>
      <c r="DV296" s="20"/>
      <c r="DW296" s="20"/>
      <c r="DX296" s="20"/>
      <c r="DY296" s="20"/>
      <c r="DZ296" s="20"/>
      <c r="EA296" s="20"/>
      <c r="EB296" s="20"/>
      <c r="EC296" s="20"/>
      <c r="ED296" s="20"/>
      <c r="EE296" s="20"/>
      <c r="EF296" s="20"/>
      <c r="EG296" s="20"/>
      <c r="EH296" s="20"/>
      <c r="EI296" s="20"/>
      <c r="EJ296" s="20"/>
      <c r="EK296" s="20"/>
      <c r="EL296" s="20"/>
      <c r="EM296" s="20"/>
      <c r="EN296" s="20"/>
      <c r="EO296" s="20"/>
      <c r="EP296" s="20"/>
      <c r="EQ296" s="20"/>
      <c r="ER296" s="20"/>
      <c r="ES296" s="20"/>
      <c r="ET296" s="20"/>
      <c r="EU296" s="20"/>
      <c r="EV296" s="20"/>
      <c r="EW296" s="20"/>
      <c r="EX296" s="20"/>
      <c r="EY296" s="20"/>
      <c r="EZ296" s="20"/>
      <c r="FA296" s="20"/>
      <c r="FB296" s="20"/>
      <c r="FC296" s="20"/>
      <c r="FD296" s="20"/>
      <c r="FE296" s="20"/>
      <c r="FF296" s="20"/>
      <c r="FG296" s="20"/>
      <c r="FH296" s="20"/>
      <c r="FI296" s="20"/>
      <c r="FJ296" s="20"/>
      <c r="FK296" s="20"/>
      <c r="FL296" s="20"/>
      <c r="FM296" s="20"/>
      <c r="FN296" s="20"/>
      <c r="FO296" s="20"/>
      <c r="FP296" s="20"/>
      <c r="FQ296" s="20"/>
      <c r="FR296" s="20"/>
      <c r="FS296" s="20"/>
      <c r="FT296" s="20"/>
      <c r="FU296" s="20"/>
      <c r="FV296" s="20"/>
      <c r="FW296" s="20"/>
      <c r="FX296" s="20"/>
      <c r="FY296" s="20"/>
      <c r="FZ296" s="20"/>
      <c r="GA296" s="20"/>
      <c r="GB296" s="20"/>
      <c r="GC296" s="20"/>
      <c r="GD296" s="20"/>
      <c r="GE296" s="20"/>
      <c r="GF296" s="20"/>
      <c r="GG296" s="20"/>
      <c r="GH296" s="20"/>
      <c r="GI296" s="20"/>
      <c r="GJ296" s="20"/>
      <c r="GK296" s="20"/>
      <c r="GL296" s="20"/>
      <c r="GM296" s="20"/>
      <c r="GN296" s="20"/>
      <c r="GO296" s="20"/>
      <c r="GP296" s="20"/>
      <c r="GQ296" s="20"/>
      <c r="GR296" s="20"/>
      <c r="GS296" s="20"/>
      <c r="GT296" s="20"/>
      <c r="GU296" s="20"/>
      <c r="GV296" s="20"/>
      <c r="GW296" s="20"/>
      <c r="GX296" s="20"/>
      <c r="GY296" s="20"/>
      <c r="GZ296" s="20"/>
      <c r="HA296" s="20"/>
      <c r="HB296" s="20"/>
      <c r="HC296" s="20"/>
      <c r="HD296" s="20"/>
      <c r="HE296" s="20"/>
      <c r="HF296" s="20"/>
      <c r="HG296" s="20"/>
      <c r="HH296" s="20"/>
      <c r="HI296" s="20"/>
      <c r="HJ296" s="20"/>
      <c r="HK296" s="20"/>
      <c r="HL296" s="20"/>
      <c r="HM296" s="20"/>
      <c r="HN296" s="20"/>
      <c r="HO296" s="20"/>
      <c r="HP296" s="20"/>
      <c r="HQ296" s="20"/>
      <c r="HR296" s="20"/>
      <c r="HS296" s="20"/>
      <c r="HT296" s="20"/>
      <c r="HU296" s="20"/>
      <c r="HV296" s="20"/>
      <c r="HW296" s="20"/>
      <c r="HX296" s="20"/>
      <c r="HY296" s="20"/>
      <c r="HZ296" s="20"/>
      <c r="IA296" s="20"/>
      <c r="IB296" s="20"/>
      <c r="IC296" s="20"/>
      <c r="ID296" s="20"/>
      <c r="IE296" s="20"/>
      <c r="IF296" s="20"/>
      <c r="IG296" s="20"/>
      <c r="IH296" s="20"/>
      <c r="II296" s="20"/>
      <c r="IJ296" s="20"/>
      <c r="IK296" s="20"/>
      <c r="IL296" s="20"/>
      <c r="IM296" s="20"/>
      <c r="IN296" s="20"/>
      <c r="IO296" s="20"/>
      <c r="IP296" s="20"/>
      <c r="IQ296" s="20"/>
      <c r="IR296" s="20"/>
      <c r="IS296" s="20"/>
      <c r="IT296" s="20"/>
      <c r="IU296" s="20"/>
      <c r="IV296" s="20"/>
    </row>
    <row r="297" spans="1:256">
      <c r="A297" s="20"/>
      <c r="B297" s="22" t="s">
        <v>59</v>
      </c>
      <c r="C297" s="23">
        <v>43677</v>
      </c>
      <c r="D297" s="22" t="s">
        <v>384</v>
      </c>
      <c r="E297" s="21">
        <v>-78</v>
      </c>
      <c r="F297" s="33">
        <f>F295+E297</f>
        <v>-412.97000000000168</v>
      </c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  <c r="FF297" s="20"/>
      <c r="FG297" s="20"/>
      <c r="FH297" s="20"/>
      <c r="FI297" s="20"/>
      <c r="FJ297" s="20"/>
      <c r="FK297" s="20"/>
      <c r="FL297" s="20"/>
      <c r="FM297" s="20"/>
      <c r="FN297" s="20"/>
      <c r="FO297" s="20"/>
      <c r="FP297" s="20"/>
      <c r="FQ297" s="20"/>
      <c r="FR297" s="20"/>
      <c r="FS297" s="20"/>
      <c r="FT297" s="20"/>
      <c r="FU297" s="20"/>
      <c r="FV297" s="20"/>
      <c r="FW297" s="20"/>
      <c r="FX297" s="20"/>
      <c r="FY297" s="20"/>
      <c r="FZ297" s="20"/>
      <c r="GA297" s="20"/>
      <c r="GB297" s="20"/>
      <c r="GC297" s="20"/>
      <c r="GD297" s="20"/>
      <c r="GE297" s="20"/>
      <c r="GF297" s="20"/>
      <c r="GG297" s="20"/>
      <c r="GH297" s="20"/>
      <c r="GI297" s="20"/>
      <c r="GJ297" s="20"/>
      <c r="GK297" s="20"/>
      <c r="GL297" s="20"/>
      <c r="GM297" s="20"/>
      <c r="GN297" s="20"/>
      <c r="GO297" s="20"/>
      <c r="GP297" s="20"/>
      <c r="GQ297" s="20"/>
      <c r="GR297" s="20"/>
      <c r="GS297" s="20"/>
      <c r="GT297" s="20"/>
      <c r="GU297" s="20"/>
      <c r="GV297" s="20"/>
      <c r="GW297" s="20"/>
      <c r="GX297" s="20"/>
      <c r="GY297" s="20"/>
      <c r="GZ297" s="20"/>
      <c r="HA297" s="20"/>
      <c r="HB297" s="20"/>
      <c r="HC297" s="20"/>
      <c r="HD297" s="20"/>
      <c r="HE297" s="20"/>
      <c r="HF297" s="20"/>
      <c r="HG297" s="20"/>
      <c r="HH297" s="20"/>
      <c r="HI297" s="20"/>
      <c r="HJ297" s="20"/>
      <c r="HK297" s="20"/>
      <c r="HL297" s="20"/>
      <c r="HM297" s="20"/>
      <c r="HN297" s="20"/>
      <c r="HO297" s="20"/>
      <c r="HP297" s="20"/>
      <c r="HQ297" s="20"/>
      <c r="HR297" s="20"/>
      <c r="HS297" s="20"/>
      <c r="HT297" s="20"/>
      <c r="HU297" s="20"/>
      <c r="HV297" s="20"/>
      <c r="HW297" s="20"/>
      <c r="HX297" s="20"/>
      <c r="HY297" s="20"/>
      <c r="HZ297" s="20"/>
      <c r="IA297" s="20"/>
      <c r="IB297" s="20"/>
      <c r="IC297" s="20"/>
      <c r="ID297" s="20"/>
      <c r="IE297" s="20"/>
      <c r="IF297" s="20"/>
      <c r="IG297" s="20"/>
      <c r="IH297" s="20"/>
      <c r="II297" s="20"/>
      <c r="IJ297" s="20"/>
      <c r="IK297" s="20"/>
      <c r="IL297" s="20"/>
      <c r="IM297" s="20"/>
      <c r="IN297" s="20"/>
      <c r="IO297" s="20"/>
      <c r="IP297" s="20"/>
      <c r="IQ297" s="20"/>
      <c r="IR297" s="20"/>
      <c r="IS297" s="20"/>
      <c r="IT297" s="20"/>
      <c r="IU297" s="7"/>
      <c r="IV297" s="7"/>
    </row>
    <row r="298" spans="1:256" s="7" customFormat="1">
      <c r="A298" s="20"/>
      <c r="B298" s="22" t="s">
        <v>59</v>
      </c>
      <c r="C298" s="23">
        <v>43784</v>
      </c>
      <c r="D298" s="22" t="s">
        <v>58</v>
      </c>
      <c r="E298" s="21">
        <v>-153</v>
      </c>
      <c r="F298" s="33">
        <f>F297+E298</f>
        <v>-565.97000000000162</v>
      </c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  <c r="CQ298" s="20"/>
      <c r="CR298" s="20"/>
      <c r="CS298" s="20"/>
      <c r="CT298" s="20"/>
      <c r="CU298" s="20"/>
      <c r="CV298" s="20"/>
      <c r="CW298" s="20"/>
      <c r="CX298" s="20"/>
      <c r="CY298" s="20"/>
      <c r="CZ298" s="20"/>
      <c r="DA298" s="20"/>
      <c r="DB298" s="20"/>
      <c r="DC298" s="20"/>
      <c r="DD298" s="20"/>
      <c r="DE298" s="20"/>
      <c r="DF298" s="20"/>
      <c r="DG298" s="20"/>
      <c r="DH298" s="20"/>
      <c r="DI298" s="20"/>
      <c r="DJ298" s="20"/>
      <c r="DK298" s="20"/>
      <c r="DL298" s="20"/>
      <c r="DM298" s="20"/>
      <c r="DN298" s="20"/>
      <c r="DO298" s="20"/>
      <c r="DP298" s="20"/>
      <c r="DQ298" s="20"/>
      <c r="DR298" s="20"/>
      <c r="DS298" s="20"/>
      <c r="DT298" s="20"/>
      <c r="DU298" s="20"/>
      <c r="DV298" s="20"/>
      <c r="DW298" s="20"/>
      <c r="DX298" s="20"/>
      <c r="DY298" s="20"/>
      <c r="DZ298" s="20"/>
      <c r="EA298" s="20"/>
      <c r="EB298" s="20"/>
      <c r="EC298" s="20"/>
      <c r="ED298" s="20"/>
      <c r="EE298" s="20"/>
      <c r="EF298" s="20"/>
      <c r="EG298" s="20"/>
      <c r="EH298" s="20"/>
      <c r="EI298" s="20"/>
      <c r="EJ298" s="20"/>
      <c r="EK298" s="20"/>
      <c r="EL298" s="20"/>
      <c r="EM298" s="20"/>
      <c r="EN298" s="20"/>
      <c r="EO298" s="20"/>
      <c r="EP298" s="20"/>
      <c r="EQ298" s="20"/>
      <c r="ER298" s="20"/>
      <c r="ES298" s="20"/>
      <c r="ET298" s="20"/>
      <c r="EU298" s="20"/>
      <c r="EV298" s="20"/>
      <c r="EW298" s="20"/>
      <c r="EX298" s="20"/>
      <c r="EY298" s="20"/>
      <c r="EZ298" s="20"/>
      <c r="FA298" s="20"/>
      <c r="FB298" s="20"/>
      <c r="FC298" s="20"/>
      <c r="FD298" s="20"/>
      <c r="FE298" s="20"/>
      <c r="FF298" s="20"/>
      <c r="FG298" s="20"/>
      <c r="FH298" s="20"/>
      <c r="FI298" s="20"/>
      <c r="FJ298" s="20"/>
      <c r="FK298" s="20"/>
      <c r="FL298" s="20"/>
      <c r="FM298" s="20"/>
      <c r="FN298" s="20"/>
      <c r="FO298" s="20"/>
      <c r="FP298" s="20"/>
      <c r="FQ298" s="20"/>
      <c r="FR298" s="20"/>
      <c r="FS298" s="20"/>
      <c r="FT298" s="20"/>
      <c r="FU298" s="20"/>
      <c r="FV298" s="20"/>
      <c r="FW298" s="20"/>
      <c r="FX298" s="20"/>
      <c r="FY298" s="20"/>
      <c r="FZ298" s="20"/>
      <c r="GA298" s="20"/>
      <c r="GB298" s="20"/>
      <c r="GC298" s="20"/>
      <c r="GD298" s="20"/>
      <c r="GE298" s="20"/>
      <c r="GF298" s="20"/>
      <c r="GG298" s="20"/>
      <c r="GH298" s="20"/>
      <c r="GI298" s="20"/>
      <c r="GJ298" s="20"/>
      <c r="GK298" s="20"/>
      <c r="GL298" s="20"/>
      <c r="GM298" s="20"/>
      <c r="GN298" s="20"/>
      <c r="GO298" s="20"/>
      <c r="GP298" s="20"/>
      <c r="GQ298" s="20"/>
      <c r="GR298" s="20"/>
      <c r="GS298" s="20"/>
      <c r="GT298" s="20"/>
      <c r="GU298" s="20"/>
      <c r="GV298" s="20"/>
      <c r="GW298" s="20"/>
      <c r="GX298" s="20"/>
      <c r="GY298" s="20"/>
      <c r="GZ298" s="20"/>
      <c r="HA298" s="20"/>
      <c r="HB298" s="20"/>
      <c r="HC298" s="20"/>
      <c r="HD298" s="20"/>
      <c r="HE298" s="20"/>
      <c r="HF298" s="20"/>
      <c r="HG298" s="20"/>
      <c r="HH298" s="20"/>
      <c r="HI298" s="20"/>
      <c r="HJ298" s="20"/>
      <c r="HK298" s="20"/>
      <c r="HL298" s="20"/>
      <c r="HM298" s="20"/>
      <c r="HN298" s="20"/>
      <c r="HO298" s="20"/>
      <c r="HP298" s="20"/>
      <c r="HQ298" s="20"/>
      <c r="HR298" s="20"/>
      <c r="HS298" s="20"/>
      <c r="HT298" s="20"/>
      <c r="HU298" s="20"/>
      <c r="HV298" s="20"/>
      <c r="HW298" s="20"/>
      <c r="HX298" s="20"/>
      <c r="HY298" s="20"/>
      <c r="HZ298" s="20"/>
      <c r="IA298" s="20"/>
      <c r="IB298" s="20"/>
      <c r="IC298" s="20"/>
      <c r="ID298" s="20"/>
      <c r="IE298" s="20"/>
      <c r="IF298" s="20"/>
      <c r="IG298" s="20"/>
      <c r="IH298" s="20"/>
      <c r="II298" s="20"/>
      <c r="IJ298" s="20"/>
      <c r="IK298" s="20"/>
      <c r="IL298" s="20"/>
      <c r="IM298" s="20"/>
      <c r="IN298" s="20"/>
      <c r="IO298" s="20"/>
      <c r="IP298" s="20"/>
      <c r="IQ298" s="20"/>
      <c r="IR298" s="20"/>
      <c r="IS298" s="20"/>
      <c r="IT298" s="20"/>
      <c r="IU298" s="4"/>
      <c r="IV298" s="4"/>
    </row>
    <row r="299" spans="1:256" s="20" customFormat="1">
      <c r="A299" s="4"/>
      <c r="B299" s="22" t="s">
        <v>59</v>
      </c>
      <c r="C299" s="24" t="s">
        <v>76</v>
      </c>
      <c r="D299" s="22" t="s">
        <v>65</v>
      </c>
      <c r="E299" s="21">
        <v>-352.37</v>
      </c>
      <c r="F299" s="33">
        <f t="shared" si="5"/>
        <v>-918.34000000000162</v>
      </c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/>
      <c r="DL299" s="4"/>
      <c r="DM299" s="4"/>
      <c r="DN299" s="4"/>
      <c r="DO299" s="4"/>
      <c r="DP299" s="4"/>
      <c r="DQ299" s="4"/>
      <c r="DR299" s="4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4"/>
      <c r="FS299" s="4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 s="4"/>
      <c r="HI299" s="4"/>
      <c r="HJ299" s="4"/>
      <c r="HK299" s="4"/>
      <c r="HL299" s="4"/>
      <c r="HM299" s="4"/>
      <c r="HN299" s="4"/>
      <c r="HO299" s="4"/>
      <c r="HP299" s="4"/>
      <c r="HQ299" s="4"/>
      <c r="HR299" s="4"/>
      <c r="HS299" s="4"/>
      <c r="HT299" s="4"/>
      <c r="HU299" s="4"/>
      <c r="HV299" s="4"/>
      <c r="HW299" s="4"/>
      <c r="HX299" s="4"/>
      <c r="HY299" s="4"/>
      <c r="HZ299" s="4"/>
      <c r="IA299" s="4"/>
      <c r="IB299" s="4"/>
      <c r="IC299" s="4"/>
      <c r="ID299" s="4"/>
      <c r="IE299" s="4"/>
      <c r="IF299" s="4"/>
      <c r="IG299" s="4"/>
      <c r="IH299" s="4"/>
      <c r="II299" s="4"/>
      <c r="IJ299" s="4"/>
      <c r="IK299" s="4"/>
      <c r="IL299" s="4"/>
      <c r="IM299" s="4"/>
      <c r="IN299" s="4"/>
      <c r="IO299" s="4"/>
      <c r="IP299" s="4"/>
      <c r="IQ299" s="4"/>
      <c r="IR299" s="4"/>
      <c r="IS299" s="4"/>
      <c r="IT299" s="4"/>
    </row>
  </sheetData>
  <autoFilter ref="A3:G3">
    <sortState ref="A4:G115">
      <sortCondition ref="A3"/>
    </sortState>
  </autoFilter>
  <sortState ref="A284:IV298">
    <sortCondition ref="C284:C298"/>
  </sortState>
  <pageMargins left="0.78740157499999996" right="0.78740157499999996" top="0.984251969" bottom="0.984251969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V245"/>
  <sheetViews>
    <sheetView topLeftCell="I190" workbookViewId="0">
      <selection activeCell="W219" sqref="W219"/>
    </sheetView>
  </sheetViews>
  <sheetFormatPr baseColWidth="10" defaultRowHeight="13.2"/>
  <cols>
    <col min="1" max="1" width="9.21875" style="60" hidden="1" customWidth="1"/>
    <col min="2" max="2" width="34" hidden="1" customWidth="1"/>
    <col min="3" max="3" width="9.33203125" hidden="1" customWidth="1"/>
    <col min="9" max="9" width="34" bestFit="1" customWidth="1"/>
    <col min="10" max="10" width="7.21875" style="1" bestFit="1" customWidth="1"/>
    <col min="11" max="11" width="15.6640625" style="1" customWidth="1"/>
    <col min="12" max="12" width="3.33203125" customWidth="1"/>
    <col min="13" max="13" width="34" bestFit="1" customWidth="1"/>
    <col min="14" max="14" width="15" bestFit="1" customWidth="1"/>
    <col min="15" max="15" width="15.6640625" bestFit="1" customWidth="1"/>
    <col min="16" max="16" width="10.33203125" style="56" bestFit="1" customWidth="1"/>
    <col min="17" max="17" width="9.6640625" bestFit="1" customWidth="1"/>
    <col min="18" max="18" width="10.33203125" bestFit="1" customWidth="1"/>
    <col min="19" max="19" width="9.6640625" bestFit="1" customWidth="1"/>
    <col min="20" max="20" width="9.33203125" bestFit="1" customWidth="1"/>
    <col min="21" max="21" width="8.6640625" bestFit="1" customWidth="1"/>
    <col min="22" max="22" width="11" bestFit="1" customWidth="1"/>
  </cols>
  <sheetData>
    <row r="2" spans="1:9">
      <c r="I2" s="69" t="s">
        <v>382</v>
      </c>
    </row>
    <row r="6" spans="1:9">
      <c r="A6" s="59" t="s">
        <v>356</v>
      </c>
      <c r="B6" s="62" t="s">
        <v>357</v>
      </c>
      <c r="C6" s="62" t="s">
        <v>354</v>
      </c>
    </row>
    <row r="7" spans="1:9">
      <c r="A7" s="59">
        <v>9</v>
      </c>
      <c r="B7" s="3" t="s">
        <v>163</v>
      </c>
      <c r="C7" s="47">
        <v>-183.94</v>
      </c>
    </row>
    <row r="8" spans="1:9">
      <c r="A8" s="59">
        <v>10</v>
      </c>
      <c r="B8" s="3" t="s">
        <v>163</v>
      </c>
      <c r="C8" s="1">
        <v>-102.9</v>
      </c>
    </row>
    <row r="9" spans="1:9">
      <c r="A9" s="59">
        <v>9</v>
      </c>
      <c r="B9" s="3" t="s">
        <v>299</v>
      </c>
      <c r="C9" s="47">
        <v>-18.600000000000001</v>
      </c>
    </row>
    <row r="10" spans="1:9">
      <c r="A10" s="60">
        <v>7</v>
      </c>
      <c r="B10" s="3" t="s">
        <v>146</v>
      </c>
      <c r="C10" s="1">
        <v>-56.47</v>
      </c>
    </row>
    <row r="11" spans="1:9">
      <c r="A11" s="59">
        <v>8</v>
      </c>
      <c r="B11" s="3" t="s">
        <v>146</v>
      </c>
      <c r="C11" s="1">
        <v>-59.209999999999994</v>
      </c>
    </row>
    <row r="12" spans="1:9">
      <c r="A12" s="60">
        <v>5</v>
      </c>
      <c r="B12" s="3" t="s">
        <v>139</v>
      </c>
      <c r="C12" s="1">
        <v>-17.399999999999999</v>
      </c>
    </row>
    <row r="13" spans="1:9">
      <c r="A13" s="60">
        <v>7</v>
      </c>
      <c r="B13" s="3" t="s">
        <v>139</v>
      </c>
      <c r="C13" s="1">
        <v>-34</v>
      </c>
    </row>
    <row r="14" spans="1:9">
      <c r="A14" s="59">
        <v>9</v>
      </c>
      <c r="B14" s="3" t="s">
        <v>139</v>
      </c>
      <c r="C14" s="47">
        <v>-4.5</v>
      </c>
    </row>
    <row r="15" spans="1:9">
      <c r="A15" s="59">
        <v>10</v>
      </c>
      <c r="B15" s="3" t="s">
        <v>139</v>
      </c>
      <c r="C15" s="1">
        <v>-61.2</v>
      </c>
    </row>
    <row r="16" spans="1:9">
      <c r="A16" s="59">
        <v>10</v>
      </c>
      <c r="B16" s="3" t="s">
        <v>345</v>
      </c>
      <c r="C16" s="1">
        <v>-70</v>
      </c>
    </row>
    <row r="17" spans="1:3">
      <c r="A17" s="60">
        <v>6</v>
      </c>
      <c r="B17" s="3" t="s">
        <v>134</v>
      </c>
      <c r="C17" s="1">
        <v>-68.16</v>
      </c>
    </row>
    <row r="18" spans="1:3">
      <c r="A18" s="60">
        <v>7</v>
      </c>
      <c r="B18" s="3" t="s">
        <v>134</v>
      </c>
      <c r="C18" s="1">
        <v>-20.23</v>
      </c>
    </row>
    <row r="19" spans="1:3">
      <c r="A19" s="59">
        <v>9</v>
      </c>
      <c r="B19" s="3" t="s">
        <v>134</v>
      </c>
      <c r="C19" s="47">
        <v>-72.48</v>
      </c>
    </row>
    <row r="20" spans="1:3">
      <c r="A20" s="59">
        <v>10</v>
      </c>
      <c r="B20" s="3" t="s">
        <v>134</v>
      </c>
      <c r="C20" s="1">
        <v>-70.510000000000005</v>
      </c>
    </row>
    <row r="21" spans="1:3">
      <c r="A21" s="60">
        <v>6</v>
      </c>
      <c r="B21" s="3" t="s">
        <v>192</v>
      </c>
      <c r="C21" s="1">
        <v>-30.8</v>
      </c>
    </row>
    <row r="22" spans="1:3">
      <c r="A22" s="59">
        <v>10</v>
      </c>
      <c r="B22" s="3" t="s">
        <v>319</v>
      </c>
      <c r="C22" s="18"/>
    </row>
    <row r="23" spans="1:3">
      <c r="A23" s="59">
        <v>8</v>
      </c>
      <c r="B23" s="3" t="s">
        <v>249</v>
      </c>
      <c r="C23" s="4"/>
    </row>
    <row r="24" spans="1:3">
      <c r="A24" s="59">
        <v>10</v>
      </c>
      <c r="B24" s="3" t="s">
        <v>249</v>
      </c>
      <c r="C24" s="37"/>
    </row>
    <row r="25" spans="1:3">
      <c r="A25" s="60">
        <v>7</v>
      </c>
      <c r="B25" s="3" t="s">
        <v>151</v>
      </c>
      <c r="C25" s="1">
        <v>-30</v>
      </c>
    </row>
    <row r="26" spans="1:3">
      <c r="A26" s="60">
        <v>5</v>
      </c>
      <c r="B26" s="3" t="s">
        <v>148</v>
      </c>
      <c r="C26" s="1">
        <v>-78.97</v>
      </c>
    </row>
    <row r="27" spans="1:3">
      <c r="A27" s="60">
        <v>6</v>
      </c>
      <c r="B27" s="3" t="s">
        <v>148</v>
      </c>
      <c r="C27" s="1">
        <v>-39.19</v>
      </c>
    </row>
    <row r="28" spans="1:3">
      <c r="A28" s="60">
        <v>7</v>
      </c>
      <c r="B28" s="3" t="s">
        <v>148</v>
      </c>
      <c r="C28" s="1">
        <v>-115.47999999999999</v>
      </c>
    </row>
    <row r="29" spans="1:3">
      <c r="A29" s="59">
        <v>8</v>
      </c>
      <c r="B29" s="3" t="s">
        <v>148</v>
      </c>
      <c r="C29" s="1">
        <v>-41.5</v>
      </c>
    </row>
    <row r="30" spans="1:3">
      <c r="A30" s="59">
        <v>10</v>
      </c>
      <c r="B30" s="3" t="s">
        <v>148</v>
      </c>
      <c r="C30" s="1">
        <v>-118.38999999999999</v>
      </c>
    </row>
    <row r="31" spans="1:3">
      <c r="A31" s="60">
        <v>5</v>
      </c>
      <c r="B31" s="3" t="s">
        <v>128</v>
      </c>
      <c r="C31" s="1">
        <v>-4.97</v>
      </c>
    </row>
    <row r="32" spans="1:3">
      <c r="A32" s="60">
        <v>6</v>
      </c>
      <c r="B32" s="3" t="s">
        <v>128</v>
      </c>
      <c r="C32" s="1">
        <v>-4.97</v>
      </c>
    </row>
    <row r="33" spans="1:3">
      <c r="A33" s="60">
        <v>7</v>
      </c>
      <c r="B33" s="3" t="s">
        <v>128</v>
      </c>
      <c r="C33" s="1">
        <v>-3.78</v>
      </c>
    </row>
    <row r="34" spans="1:3">
      <c r="A34" s="59">
        <v>8</v>
      </c>
      <c r="B34" s="3" t="s">
        <v>128</v>
      </c>
      <c r="C34" s="1">
        <v>-3.78</v>
      </c>
    </row>
    <row r="35" spans="1:3">
      <c r="A35" s="59">
        <v>9</v>
      </c>
      <c r="B35" s="3" t="s">
        <v>128</v>
      </c>
      <c r="C35" s="47">
        <v>-3.78</v>
      </c>
    </row>
    <row r="36" spans="1:3">
      <c r="A36" s="59">
        <v>10</v>
      </c>
      <c r="B36" s="3" t="s">
        <v>128</v>
      </c>
      <c r="C36" s="1">
        <v>-3.78</v>
      </c>
    </row>
    <row r="37" spans="1:3">
      <c r="A37" s="60">
        <v>5</v>
      </c>
      <c r="B37" s="3" t="s">
        <v>9</v>
      </c>
      <c r="C37" s="1">
        <v>-188.73</v>
      </c>
    </row>
    <row r="38" spans="1:3">
      <c r="A38" s="60">
        <v>5</v>
      </c>
      <c r="B38" s="3" t="s">
        <v>143</v>
      </c>
      <c r="C38" s="37"/>
    </row>
    <row r="39" spans="1:3">
      <c r="A39" s="60">
        <v>7</v>
      </c>
      <c r="B39" s="3" t="s">
        <v>143</v>
      </c>
      <c r="C39" s="37"/>
    </row>
    <row r="40" spans="1:3">
      <c r="A40" s="59">
        <v>9</v>
      </c>
      <c r="B40" s="3" t="s">
        <v>143</v>
      </c>
      <c r="C40" s="6"/>
    </row>
    <row r="41" spans="1:3">
      <c r="A41" s="59">
        <v>10</v>
      </c>
      <c r="B41" s="3" t="s">
        <v>143</v>
      </c>
      <c r="C41" s="37"/>
    </row>
    <row r="42" spans="1:3">
      <c r="A42" s="59">
        <v>9</v>
      </c>
      <c r="B42" s="3" t="s">
        <v>312</v>
      </c>
      <c r="C42" s="6"/>
    </row>
    <row r="43" spans="1:3">
      <c r="A43" s="60">
        <v>7</v>
      </c>
      <c r="B43" s="3" t="s">
        <v>149</v>
      </c>
      <c r="C43" s="1">
        <v>-40.01</v>
      </c>
    </row>
    <row r="44" spans="1:3">
      <c r="A44" s="60">
        <v>7</v>
      </c>
      <c r="B44" s="3" t="s">
        <v>145</v>
      </c>
      <c r="C44" s="1">
        <v>-348.99</v>
      </c>
    </row>
    <row r="45" spans="1:3">
      <c r="A45" s="60">
        <v>5</v>
      </c>
      <c r="B45" s="3" t="s">
        <v>193</v>
      </c>
      <c r="C45" s="1">
        <v>-73.95</v>
      </c>
    </row>
    <row r="46" spans="1:3">
      <c r="A46" s="60">
        <v>6</v>
      </c>
      <c r="B46" s="3" t="s">
        <v>193</v>
      </c>
      <c r="C46" s="1">
        <v>-13.6</v>
      </c>
    </row>
    <row r="47" spans="1:3">
      <c r="A47" s="59">
        <v>9</v>
      </c>
      <c r="B47" s="3" t="s">
        <v>193</v>
      </c>
      <c r="C47" s="6">
        <v>-18</v>
      </c>
    </row>
    <row r="48" spans="1:3">
      <c r="A48" s="59">
        <v>10</v>
      </c>
      <c r="B48" s="3" t="s">
        <v>193</v>
      </c>
      <c r="C48" s="1">
        <v>-39.6</v>
      </c>
    </row>
    <row r="49" spans="1:3">
      <c r="A49" s="60">
        <v>5</v>
      </c>
      <c r="B49" s="3" t="s">
        <v>233</v>
      </c>
      <c r="C49" s="1">
        <v>-195.47</v>
      </c>
    </row>
    <row r="50" spans="1:3">
      <c r="A50" s="60">
        <v>7</v>
      </c>
      <c r="B50" s="3" t="s">
        <v>233</v>
      </c>
      <c r="C50" s="1">
        <v>-71.680000000000007</v>
      </c>
    </row>
    <row r="51" spans="1:3">
      <c r="A51" s="60">
        <v>5</v>
      </c>
      <c r="B51" s="3" t="s">
        <v>129</v>
      </c>
      <c r="C51" s="1">
        <v>-352.37</v>
      </c>
    </row>
    <row r="52" spans="1:3">
      <c r="A52" s="60">
        <v>6</v>
      </c>
      <c r="B52" s="3" t="s">
        <v>129</v>
      </c>
      <c r="C52" s="1">
        <v>-352.37</v>
      </c>
    </row>
    <row r="53" spans="1:3">
      <c r="A53" s="60">
        <v>7</v>
      </c>
      <c r="B53" s="3" t="s">
        <v>129</v>
      </c>
      <c r="C53" s="1">
        <v>-352.37</v>
      </c>
    </row>
    <row r="54" spans="1:3">
      <c r="A54" s="59">
        <v>8</v>
      </c>
      <c r="B54" s="3" t="s">
        <v>129</v>
      </c>
      <c r="C54" s="1">
        <v>-352.37</v>
      </c>
    </row>
    <row r="55" spans="1:3">
      <c r="A55" s="59">
        <v>9</v>
      </c>
      <c r="B55" s="3" t="s">
        <v>129</v>
      </c>
      <c r="C55" s="6">
        <v>-352.37</v>
      </c>
    </row>
    <row r="56" spans="1:3">
      <c r="A56" s="59">
        <v>10</v>
      </c>
      <c r="B56" s="3" t="s">
        <v>129</v>
      </c>
      <c r="C56" s="1">
        <v>-352.37</v>
      </c>
    </row>
    <row r="57" spans="1:3">
      <c r="A57" s="60">
        <v>5</v>
      </c>
      <c r="B57" s="3" t="s">
        <v>63</v>
      </c>
      <c r="C57" s="1">
        <v>-125.11</v>
      </c>
    </row>
    <row r="58" spans="1:3">
      <c r="A58" s="60">
        <v>7</v>
      </c>
      <c r="B58" s="3" t="s">
        <v>63</v>
      </c>
      <c r="C58" s="1">
        <v>-322.74</v>
      </c>
    </row>
    <row r="59" spans="1:3">
      <c r="A59" s="59">
        <v>9</v>
      </c>
      <c r="B59" s="3" t="s">
        <v>63</v>
      </c>
      <c r="C59" s="47">
        <v>-221.62</v>
      </c>
    </row>
    <row r="60" spans="1:3">
      <c r="A60" s="60">
        <v>7</v>
      </c>
      <c r="B60" s="3" t="s">
        <v>159</v>
      </c>
      <c r="C60" s="1">
        <v>-10.42</v>
      </c>
    </row>
    <row r="61" spans="1:3">
      <c r="A61" s="59">
        <v>9</v>
      </c>
      <c r="B61" s="3" t="s">
        <v>159</v>
      </c>
      <c r="C61" s="6">
        <v>-27.72</v>
      </c>
    </row>
    <row r="62" spans="1:3">
      <c r="A62" s="59">
        <v>10</v>
      </c>
      <c r="B62" s="3" t="s">
        <v>159</v>
      </c>
      <c r="C62" s="1">
        <v>-58.28</v>
      </c>
    </row>
    <row r="63" spans="1:3">
      <c r="A63" s="60">
        <v>5</v>
      </c>
      <c r="B63" s="3" t="s">
        <v>227</v>
      </c>
      <c r="C63" s="1">
        <v>-11.47</v>
      </c>
    </row>
    <row r="64" spans="1:3">
      <c r="A64" s="60">
        <v>6</v>
      </c>
      <c r="B64" s="3" t="s">
        <v>227</v>
      </c>
      <c r="C64" s="1">
        <v>-11.47</v>
      </c>
    </row>
    <row r="65" spans="1:11">
      <c r="A65" s="60">
        <v>7</v>
      </c>
      <c r="B65" s="3" t="s">
        <v>227</v>
      </c>
      <c r="C65" s="1">
        <v>-11.47</v>
      </c>
    </row>
    <row r="66" spans="1:11">
      <c r="A66" s="59">
        <v>8</v>
      </c>
      <c r="B66" s="3" t="s">
        <v>227</v>
      </c>
      <c r="C66" s="1">
        <v>-11.47</v>
      </c>
      <c r="J66"/>
      <c r="K66"/>
    </row>
    <row r="67" spans="1:11">
      <c r="A67" s="59">
        <v>9</v>
      </c>
      <c r="B67" s="3" t="s">
        <v>227</v>
      </c>
      <c r="C67" s="48">
        <v>-11.47</v>
      </c>
    </row>
    <row r="68" spans="1:11">
      <c r="A68" s="59">
        <v>10</v>
      </c>
      <c r="B68" s="3" t="s">
        <v>227</v>
      </c>
      <c r="C68" s="1">
        <v>-11.47</v>
      </c>
    </row>
    <row r="69" spans="1:11">
      <c r="A69" s="60">
        <v>5</v>
      </c>
      <c r="B69" s="3" t="s">
        <v>228</v>
      </c>
      <c r="C69" s="1">
        <v>-1.25</v>
      </c>
    </row>
    <row r="70" spans="1:11">
      <c r="A70" s="60">
        <v>6</v>
      </c>
      <c r="B70" s="3" t="s">
        <v>228</v>
      </c>
      <c r="C70" s="1">
        <v>-1.25</v>
      </c>
    </row>
    <row r="71" spans="1:11">
      <c r="A71" s="60">
        <v>7</v>
      </c>
      <c r="B71" s="3" t="s">
        <v>228</v>
      </c>
      <c r="C71" s="1">
        <v>-1.25</v>
      </c>
    </row>
    <row r="72" spans="1:11">
      <c r="A72" s="59">
        <v>8</v>
      </c>
      <c r="B72" s="3" t="s">
        <v>228</v>
      </c>
      <c r="C72" s="1">
        <v>-1.25</v>
      </c>
    </row>
    <row r="73" spans="1:11">
      <c r="A73" s="59">
        <v>9</v>
      </c>
      <c r="B73" s="3" t="s">
        <v>228</v>
      </c>
      <c r="C73" s="47">
        <v>-1.25</v>
      </c>
    </row>
    <row r="74" spans="1:11">
      <c r="A74" s="60">
        <v>6</v>
      </c>
      <c r="B74" s="3" t="s">
        <v>142</v>
      </c>
      <c r="C74" s="18"/>
    </row>
    <row r="75" spans="1:11">
      <c r="A75" s="60">
        <v>7</v>
      </c>
      <c r="B75" s="3" t="s">
        <v>142</v>
      </c>
      <c r="C75" s="37"/>
    </row>
    <row r="76" spans="1:11">
      <c r="A76" s="60">
        <v>5</v>
      </c>
      <c r="B76" s="3" t="s">
        <v>144</v>
      </c>
      <c r="C76" s="37"/>
    </row>
    <row r="77" spans="1:11">
      <c r="A77" s="60">
        <v>7</v>
      </c>
      <c r="B77" s="3" t="s">
        <v>144</v>
      </c>
      <c r="C77" s="37"/>
    </row>
    <row r="78" spans="1:11">
      <c r="A78" s="59">
        <v>8</v>
      </c>
      <c r="B78" s="3" t="s">
        <v>268</v>
      </c>
      <c r="C78" s="37"/>
    </row>
    <row r="79" spans="1:11">
      <c r="A79" s="60">
        <v>7</v>
      </c>
      <c r="B79" s="3" t="s">
        <v>141</v>
      </c>
      <c r="C79" s="37"/>
    </row>
    <row r="80" spans="1:11">
      <c r="A80" s="60">
        <v>7</v>
      </c>
      <c r="B80" s="3" t="s">
        <v>153</v>
      </c>
      <c r="C80" s="1">
        <v>-23.5</v>
      </c>
    </row>
    <row r="81" spans="1:3">
      <c r="A81" s="60">
        <v>7</v>
      </c>
      <c r="B81" s="3" t="s">
        <v>158</v>
      </c>
      <c r="C81" s="1">
        <v>-10.58</v>
      </c>
    </row>
    <row r="82" spans="1:3">
      <c r="A82" s="60">
        <v>7</v>
      </c>
      <c r="B82" s="3" t="s">
        <v>152</v>
      </c>
      <c r="C82" s="1">
        <v>-23.95</v>
      </c>
    </row>
    <row r="83" spans="1:3">
      <c r="A83" s="60">
        <v>5</v>
      </c>
      <c r="B83" s="3" t="s">
        <v>140</v>
      </c>
      <c r="C83" s="1">
        <v>-15.4</v>
      </c>
    </row>
    <row r="84" spans="1:3">
      <c r="A84" s="60">
        <v>7</v>
      </c>
      <c r="B84" s="3" t="s">
        <v>140</v>
      </c>
      <c r="C84" s="1">
        <v>-396.59</v>
      </c>
    </row>
    <row r="85" spans="1:3">
      <c r="A85" s="59">
        <v>9</v>
      </c>
      <c r="B85" s="3" t="s">
        <v>140</v>
      </c>
      <c r="C85" s="48">
        <v>-19</v>
      </c>
    </row>
    <row r="86" spans="1:3">
      <c r="A86" s="60">
        <v>5</v>
      </c>
      <c r="B86" s="3" t="s">
        <v>127</v>
      </c>
      <c r="C86" s="1">
        <v>-50.15</v>
      </c>
    </row>
    <row r="87" spans="1:3">
      <c r="A87" s="60">
        <v>6</v>
      </c>
      <c r="B87" s="3" t="s">
        <v>127</v>
      </c>
      <c r="C87" s="37"/>
    </row>
    <row r="88" spans="1:3">
      <c r="A88" s="60">
        <v>7</v>
      </c>
      <c r="B88" s="3" t="s">
        <v>127</v>
      </c>
      <c r="C88" s="1">
        <v>-71.209999999999994</v>
      </c>
    </row>
    <row r="89" spans="1:3">
      <c r="A89" s="59">
        <v>8</v>
      </c>
      <c r="B89" s="3" t="s">
        <v>127</v>
      </c>
      <c r="C89" s="1">
        <v>-63.39</v>
      </c>
    </row>
    <row r="90" spans="1:3">
      <c r="A90" s="59">
        <v>9</v>
      </c>
      <c r="B90" s="3" t="s">
        <v>127</v>
      </c>
      <c r="C90" s="48">
        <v>-30.58</v>
      </c>
    </row>
    <row r="91" spans="1:3">
      <c r="A91" s="59">
        <v>10</v>
      </c>
      <c r="B91" s="3" t="s">
        <v>127</v>
      </c>
      <c r="C91" s="1">
        <v>-55.89</v>
      </c>
    </row>
    <row r="92" spans="1:3">
      <c r="A92" s="59">
        <v>10</v>
      </c>
      <c r="B92" s="3" t="s">
        <v>300</v>
      </c>
      <c r="C92" s="1">
        <v>-25</v>
      </c>
    </row>
    <row r="93" spans="1:3">
      <c r="A93" s="60">
        <v>7</v>
      </c>
      <c r="B93" s="3" t="s">
        <v>156</v>
      </c>
      <c r="C93" s="1">
        <v>-15</v>
      </c>
    </row>
    <row r="94" spans="1:3">
      <c r="A94" s="60">
        <v>5</v>
      </c>
      <c r="B94" s="3" t="s">
        <v>138</v>
      </c>
      <c r="C94" s="1">
        <v>-7.99</v>
      </c>
    </row>
    <row r="95" spans="1:3">
      <c r="A95" s="60">
        <v>6</v>
      </c>
      <c r="B95" s="3" t="s">
        <v>138</v>
      </c>
      <c r="C95" s="1">
        <v>-7.99</v>
      </c>
    </row>
    <row r="96" spans="1:3">
      <c r="A96" s="60">
        <v>7</v>
      </c>
      <c r="B96" s="3" t="s">
        <v>138</v>
      </c>
      <c r="C96" s="1">
        <v>-7.99</v>
      </c>
    </row>
    <row r="97" spans="1:3">
      <c r="A97" s="59">
        <v>8</v>
      </c>
      <c r="B97" s="3" t="s">
        <v>138</v>
      </c>
      <c r="C97" s="1">
        <v>-7.99</v>
      </c>
    </row>
    <row r="98" spans="1:3">
      <c r="A98" s="59">
        <v>10</v>
      </c>
      <c r="B98" s="3" t="s">
        <v>138</v>
      </c>
      <c r="C98" s="1">
        <v>-15.98</v>
      </c>
    </row>
    <row r="99" spans="1:3">
      <c r="A99" s="60">
        <v>7</v>
      </c>
      <c r="B99" s="3" t="s">
        <v>150</v>
      </c>
      <c r="C99" s="1">
        <v>-34.75</v>
      </c>
    </row>
    <row r="100" spans="1:3">
      <c r="A100" s="60">
        <v>5</v>
      </c>
      <c r="B100" s="3" t="s">
        <v>75</v>
      </c>
      <c r="C100" s="1">
        <v>-83.5</v>
      </c>
    </row>
    <row r="101" spans="1:3">
      <c r="A101" s="60">
        <v>6</v>
      </c>
      <c r="B101" s="3" t="s">
        <v>75</v>
      </c>
      <c r="C101" s="1">
        <v>-77.78</v>
      </c>
    </row>
    <row r="102" spans="1:3">
      <c r="A102" s="60">
        <v>7</v>
      </c>
      <c r="B102" s="3" t="s">
        <v>75</v>
      </c>
      <c r="C102" s="1">
        <v>-91.26</v>
      </c>
    </row>
    <row r="103" spans="1:3">
      <c r="A103" s="59">
        <v>8</v>
      </c>
      <c r="B103" s="3" t="s">
        <v>75</v>
      </c>
      <c r="C103" s="1">
        <v>-93.41</v>
      </c>
    </row>
    <row r="104" spans="1:3">
      <c r="A104" s="59">
        <v>9</v>
      </c>
      <c r="B104" s="3" t="s">
        <v>75</v>
      </c>
      <c r="C104" s="48">
        <v>-67.53</v>
      </c>
    </row>
    <row r="105" spans="1:3">
      <c r="A105" s="59">
        <v>10</v>
      </c>
      <c r="B105" s="3" t="s">
        <v>75</v>
      </c>
      <c r="C105" s="1">
        <v>-62.99</v>
      </c>
    </row>
    <row r="106" spans="1:3">
      <c r="A106" s="60">
        <v>5</v>
      </c>
      <c r="B106" s="3" t="s">
        <v>235</v>
      </c>
      <c r="C106" s="1">
        <v>-77.900000000000006</v>
      </c>
    </row>
    <row r="107" spans="1:3">
      <c r="A107" s="60">
        <v>7</v>
      </c>
      <c r="B107" s="3" t="s">
        <v>231</v>
      </c>
      <c r="C107" s="1">
        <v>-4</v>
      </c>
    </row>
    <row r="108" spans="1:3">
      <c r="A108" s="60">
        <v>5</v>
      </c>
      <c r="B108" s="3" t="s">
        <v>240</v>
      </c>
      <c r="C108" s="37"/>
    </row>
    <row r="109" spans="1:3">
      <c r="A109" s="60">
        <v>7</v>
      </c>
      <c r="B109" s="3" t="s">
        <v>167</v>
      </c>
    </row>
    <row r="110" spans="1:3">
      <c r="A110" s="60">
        <v>5</v>
      </c>
      <c r="B110" s="3" t="s">
        <v>135</v>
      </c>
      <c r="C110" s="1">
        <v>-71.11</v>
      </c>
    </row>
    <row r="111" spans="1:3">
      <c r="A111" s="60">
        <v>6</v>
      </c>
      <c r="B111" s="3" t="s">
        <v>135</v>
      </c>
      <c r="C111" s="1">
        <v>-86.09</v>
      </c>
    </row>
    <row r="112" spans="1:3">
      <c r="A112" s="60">
        <v>7</v>
      </c>
      <c r="B112" s="3" t="s">
        <v>135</v>
      </c>
      <c r="C112" s="1">
        <v>-76.949999999999989</v>
      </c>
    </row>
    <row r="113" spans="1:3">
      <c r="A113" s="59">
        <v>8</v>
      </c>
      <c r="B113" s="3" t="s">
        <v>135</v>
      </c>
      <c r="C113" s="1">
        <v>-20.5</v>
      </c>
    </row>
    <row r="114" spans="1:3">
      <c r="A114" s="59">
        <v>9</v>
      </c>
      <c r="B114" s="3" t="s">
        <v>135</v>
      </c>
      <c r="C114" s="48">
        <v>-88.18</v>
      </c>
    </row>
    <row r="115" spans="1:3">
      <c r="A115" s="60">
        <v>5</v>
      </c>
      <c r="B115" s="3" t="s">
        <v>130</v>
      </c>
      <c r="C115" s="37"/>
    </row>
    <row r="116" spans="1:3">
      <c r="A116" s="60">
        <v>6</v>
      </c>
      <c r="B116" s="3" t="s">
        <v>130</v>
      </c>
      <c r="C116" s="37"/>
    </row>
    <row r="117" spans="1:3">
      <c r="A117" s="60">
        <v>7</v>
      </c>
      <c r="B117" s="3" t="s">
        <v>130</v>
      </c>
      <c r="C117" s="1"/>
    </row>
    <row r="118" spans="1:3">
      <c r="A118" s="59">
        <v>8</v>
      </c>
      <c r="B118" s="3" t="s">
        <v>130</v>
      </c>
      <c r="C118" s="37"/>
    </row>
    <row r="119" spans="1:3">
      <c r="A119" s="59">
        <v>9</v>
      </c>
      <c r="B119" s="3" t="s">
        <v>130</v>
      </c>
      <c r="C119" s="47"/>
    </row>
    <row r="120" spans="1:3">
      <c r="A120" s="59">
        <v>10</v>
      </c>
      <c r="B120" s="3" t="s">
        <v>130</v>
      </c>
      <c r="C120" s="37"/>
    </row>
    <row r="121" spans="1:3">
      <c r="A121" s="60">
        <v>6</v>
      </c>
      <c r="B121" s="3" t="s">
        <v>169</v>
      </c>
      <c r="C121" s="37"/>
    </row>
    <row r="122" spans="1:3">
      <c r="A122" s="59">
        <v>10</v>
      </c>
      <c r="B122" s="3" t="s">
        <v>169</v>
      </c>
      <c r="C122" s="37"/>
    </row>
    <row r="123" spans="1:3">
      <c r="A123" s="60">
        <v>7</v>
      </c>
      <c r="B123" s="3" t="s">
        <v>147</v>
      </c>
      <c r="C123" s="1">
        <v>-41</v>
      </c>
    </row>
    <row r="124" spans="1:3">
      <c r="A124" s="60">
        <v>5</v>
      </c>
      <c r="B124" s="3" t="s">
        <v>132</v>
      </c>
      <c r="C124" s="1">
        <v>-20.8</v>
      </c>
    </row>
    <row r="125" spans="1:3">
      <c r="A125" s="60">
        <v>6</v>
      </c>
      <c r="B125" s="3" t="s">
        <v>132</v>
      </c>
      <c r="C125" s="1">
        <v>-14.1</v>
      </c>
    </row>
    <row r="126" spans="1:3">
      <c r="A126" s="60">
        <v>7</v>
      </c>
      <c r="B126" s="3" t="s">
        <v>132</v>
      </c>
      <c r="C126" s="1">
        <v>-16.7</v>
      </c>
    </row>
    <row r="127" spans="1:3">
      <c r="A127" s="59">
        <v>9</v>
      </c>
      <c r="B127" s="3" t="s">
        <v>132</v>
      </c>
      <c r="C127" s="47">
        <v>-26</v>
      </c>
    </row>
    <row r="128" spans="1:3">
      <c r="A128" s="59">
        <v>10</v>
      </c>
      <c r="B128" s="3" t="s">
        <v>132</v>
      </c>
      <c r="C128" s="1">
        <v>-14.5</v>
      </c>
    </row>
    <row r="129" spans="1:3">
      <c r="A129" s="60">
        <v>5</v>
      </c>
      <c r="B129" s="3" t="s">
        <v>42</v>
      </c>
      <c r="C129" s="1">
        <v>-20</v>
      </c>
    </row>
    <row r="130" spans="1:3">
      <c r="A130" s="60">
        <v>6</v>
      </c>
      <c r="B130" s="3" t="s">
        <v>42</v>
      </c>
      <c r="C130" s="1">
        <v>-120</v>
      </c>
    </row>
    <row r="131" spans="1:3">
      <c r="A131" s="60">
        <v>7</v>
      </c>
      <c r="B131" s="3" t="s">
        <v>42</v>
      </c>
      <c r="C131" s="1">
        <v>-190</v>
      </c>
    </row>
    <row r="132" spans="1:3">
      <c r="A132" s="59">
        <v>9</v>
      </c>
      <c r="B132" s="3" t="s">
        <v>42</v>
      </c>
      <c r="C132" s="47">
        <v>-140</v>
      </c>
    </row>
    <row r="133" spans="1:3">
      <c r="A133" s="59">
        <v>10</v>
      </c>
      <c r="B133" s="3" t="s">
        <v>42</v>
      </c>
      <c r="C133" s="1">
        <v>-50</v>
      </c>
    </row>
    <row r="134" spans="1:3">
      <c r="A134" s="60">
        <v>5</v>
      </c>
      <c r="B134" s="3" t="s">
        <v>194</v>
      </c>
      <c r="C134" s="37"/>
    </row>
    <row r="135" spans="1:3">
      <c r="A135" s="60">
        <v>6</v>
      </c>
      <c r="B135" s="3" t="s">
        <v>194</v>
      </c>
      <c r="C135" s="37"/>
    </row>
    <row r="136" spans="1:3">
      <c r="A136" s="60">
        <v>7</v>
      </c>
      <c r="B136" s="3" t="s">
        <v>194</v>
      </c>
    </row>
    <row r="137" spans="1:3">
      <c r="A137" s="59">
        <v>8</v>
      </c>
      <c r="B137" s="3" t="s">
        <v>194</v>
      </c>
      <c r="C137" s="37"/>
    </row>
    <row r="138" spans="1:3">
      <c r="A138" s="59">
        <v>9</v>
      </c>
      <c r="B138" s="3" t="s">
        <v>194</v>
      </c>
      <c r="C138" s="6"/>
    </row>
    <row r="139" spans="1:3">
      <c r="A139" s="59">
        <v>10</v>
      </c>
      <c r="B139" s="3" t="s">
        <v>194</v>
      </c>
      <c r="C139" s="37"/>
    </row>
    <row r="140" spans="1:3">
      <c r="A140" s="59">
        <v>10</v>
      </c>
      <c r="B140" s="3" t="s">
        <v>301</v>
      </c>
      <c r="C140" s="1">
        <v>-5</v>
      </c>
    </row>
    <row r="141" spans="1:3">
      <c r="A141" s="60">
        <v>7</v>
      </c>
      <c r="B141" s="3" t="s">
        <v>155</v>
      </c>
      <c r="C141" s="1">
        <v>-15.8</v>
      </c>
    </row>
    <row r="142" spans="1:3">
      <c r="A142" s="60">
        <v>6</v>
      </c>
      <c r="B142" s="3" t="s">
        <v>154</v>
      </c>
      <c r="C142" s="1">
        <v>-144</v>
      </c>
    </row>
    <row r="143" spans="1:3">
      <c r="A143" s="60">
        <v>7</v>
      </c>
      <c r="B143" s="3" t="s">
        <v>154</v>
      </c>
      <c r="C143" s="1">
        <v>-22.8</v>
      </c>
    </row>
    <row r="144" spans="1:3">
      <c r="A144" s="59">
        <v>10</v>
      </c>
      <c r="B144" s="3" t="s">
        <v>154</v>
      </c>
      <c r="C144" s="1">
        <v>-108</v>
      </c>
    </row>
    <row r="145" spans="1:22">
      <c r="A145" s="60">
        <v>5</v>
      </c>
      <c r="B145" s="3" t="s">
        <v>191</v>
      </c>
      <c r="C145" s="1">
        <v>-251.10000000000002</v>
      </c>
    </row>
    <row r="146" spans="1:22">
      <c r="A146" s="60">
        <v>6</v>
      </c>
      <c r="B146" s="3" t="s">
        <v>191</v>
      </c>
      <c r="C146" s="1">
        <v>-348.66999999999996</v>
      </c>
    </row>
    <row r="147" spans="1:22">
      <c r="A147" s="60">
        <v>7</v>
      </c>
      <c r="B147" s="3" t="s">
        <v>191</v>
      </c>
      <c r="C147" s="1">
        <v>-209.71999999999997</v>
      </c>
    </row>
    <row r="148" spans="1:22">
      <c r="A148" s="59">
        <v>8</v>
      </c>
      <c r="B148" s="3" t="s">
        <v>191</v>
      </c>
      <c r="C148" s="1">
        <v>-671.93000000000018</v>
      </c>
    </row>
    <row r="149" spans="1:22">
      <c r="A149" s="59">
        <v>9</v>
      </c>
      <c r="B149" s="3" t="s">
        <v>191</v>
      </c>
      <c r="C149" s="47">
        <v>-303.51</v>
      </c>
    </row>
    <row r="150" spans="1:22">
      <c r="A150" s="59">
        <v>10</v>
      </c>
      <c r="B150" s="3" t="s">
        <v>191</v>
      </c>
      <c r="C150" s="1">
        <v>-251.30999999999997</v>
      </c>
    </row>
    <row r="151" spans="1:22">
      <c r="A151" s="60">
        <v>5</v>
      </c>
      <c r="B151" s="3" t="s">
        <v>210</v>
      </c>
      <c r="C151" s="1">
        <v>-909</v>
      </c>
    </row>
    <row r="152" spans="1:22">
      <c r="A152" s="59">
        <v>10</v>
      </c>
      <c r="B152" s="3" t="s">
        <v>60</v>
      </c>
      <c r="C152" s="1">
        <v>-702</v>
      </c>
    </row>
    <row r="153" spans="1:22">
      <c r="A153" s="60">
        <v>7</v>
      </c>
      <c r="B153" s="3" t="s">
        <v>157</v>
      </c>
      <c r="C153" s="1">
        <v>-13.7</v>
      </c>
    </row>
    <row r="154" spans="1:22">
      <c r="A154" s="59">
        <v>8</v>
      </c>
      <c r="B154" s="3" t="s">
        <v>267</v>
      </c>
      <c r="C154" s="47"/>
      <c r="P154"/>
      <c r="T154" s="1"/>
      <c r="U154" s="1"/>
      <c r="V154" s="56"/>
    </row>
    <row r="155" spans="1:22">
      <c r="A155" s="59"/>
      <c r="B155" s="3"/>
      <c r="C155" s="47"/>
      <c r="P155"/>
      <c r="T155" s="1"/>
      <c r="U155" s="1"/>
      <c r="V155" s="56"/>
    </row>
    <row r="156" spans="1:22">
      <c r="B156" s="4"/>
      <c r="C156" s="64"/>
      <c r="H156" s="64"/>
      <c r="I156" s="64" t="s">
        <v>373</v>
      </c>
      <c r="K156" s="61"/>
      <c r="N156" s="63" t="s">
        <v>358</v>
      </c>
      <c r="O156" s="1"/>
      <c r="P156" s="71" t="s">
        <v>361</v>
      </c>
      <c r="Q156" s="72"/>
      <c r="R156" s="73" t="s">
        <v>364</v>
      </c>
      <c r="S156" s="74"/>
      <c r="T156" s="75" t="s">
        <v>363</v>
      </c>
      <c r="U156" s="76"/>
      <c r="V156" s="65" t="s">
        <v>365</v>
      </c>
    </row>
    <row r="157" spans="1:22">
      <c r="B157" s="67"/>
      <c r="C157" s="10"/>
      <c r="H157" s="6"/>
      <c r="I157" s="3" t="s">
        <v>129</v>
      </c>
      <c r="J157" s="66">
        <v>0.2055504513569876</v>
      </c>
      <c r="M157" s="2" t="s">
        <v>162</v>
      </c>
      <c r="N157" s="1" t="s">
        <v>359</v>
      </c>
      <c r="O157" s="1" t="s">
        <v>360</v>
      </c>
      <c r="P157" s="73" t="s">
        <v>362</v>
      </c>
      <c r="Q157" s="74"/>
      <c r="T157" s="1"/>
      <c r="U157" s="1"/>
      <c r="V157" s="56"/>
    </row>
    <row r="158" spans="1:22">
      <c r="B158" s="67"/>
      <c r="C158" s="6"/>
      <c r="H158" s="6"/>
      <c r="I158" s="3" t="s">
        <v>191</v>
      </c>
      <c r="J158" s="66">
        <v>0.19796901508412204</v>
      </c>
      <c r="M158" s="3" t="s">
        <v>163</v>
      </c>
      <c r="N158" s="1">
        <v>-286.84000000000003</v>
      </c>
      <c r="O158" s="1"/>
      <c r="P158" s="1">
        <v>-286.84000000000003</v>
      </c>
      <c r="Q158" s="1"/>
      <c r="R158" s="1">
        <v>-286.84000000000003</v>
      </c>
      <c r="S158" s="1"/>
      <c r="T158" s="1">
        <f>R158/6</f>
        <v>-47.806666666666672</v>
      </c>
      <c r="U158" s="1"/>
      <c r="V158" s="66">
        <f t="shared" ref="V158:V164" si="0">T158/T$214</f>
        <v>2.7887396518450465E-2</v>
      </c>
    </row>
    <row r="159" spans="1:22">
      <c r="B159" s="67"/>
      <c r="C159" s="6"/>
      <c r="H159" s="6"/>
      <c r="I159" s="3" t="s">
        <v>63</v>
      </c>
      <c r="J159" s="66">
        <v>6.5087767909660546E-2</v>
      </c>
      <c r="M159" s="3" t="s">
        <v>299</v>
      </c>
      <c r="N159" s="1">
        <v>-18.600000000000001</v>
      </c>
      <c r="O159" s="1"/>
      <c r="P159" s="1">
        <v>-18.600000000000001</v>
      </c>
      <c r="Q159" s="1"/>
      <c r="R159" s="1">
        <v>-18.600000000000001</v>
      </c>
      <c r="S159" s="1"/>
      <c r="T159" s="1">
        <f t="shared" ref="T159:T212" si="1">R159/6</f>
        <v>-3.1</v>
      </c>
      <c r="U159" s="1"/>
      <c r="V159" s="66">
        <f t="shared" si="0"/>
        <v>1.8083446354873051E-3</v>
      </c>
    </row>
    <row r="160" spans="1:22">
      <c r="B160" s="67"/>
      <c r="C160" s="6"/>
      <c r="H160" s="6"/>
      <c r="I160" s="3" t="s">
        <v>42</v>
      </c>
      <c r="J160" s="66">
        <v>5.0555871529752619E-2</v>
      </c>
      <c r="M160" s="3" t="s">
        <v>146</v>
      </c>
      <c r="N160" s="1">
        <v>-115.67999999999999</v>
      </c>
      <c r="O160" s="1"/>
      <c r="P160" s="1">
        <v>-115.67999999999999</v>
      </c>
      <c r="Q160" s="1"/>
      <c r="R160" s="1">
        <v>-115.67999999999999</v>
      </c>
      <c r="S160" s="1"/>
      <c r="T160" s="1">
        <f t="shared" si="1"/>
        <v>-19.279999999999998</v>
      </c>
      <c r="U160" s="1"/>
      <c r="V160" s="66">
        <f t="shared" si="0"/>
        <v>1.1246736958772657E-2</v>
      </c>
    </row>
    <row r="161" spans="2:22">
      <c r="B161" s="67"/>
      <c r="C161" s="6"/>
      <c r="H161" s="6"/>
      <c r="I161" s="3" t="s">
        <v>75</v>
      </c>
      <c r="J161" s="66">
        <v>4.6323761745733133E-2</v>
      </c>
      <c r="M161" s="3" t="s">
        <v>139</v>
      </c>
      <c r="N161" s="1">
        <v>-117.1</v>
      </c>
      <c r="O161" s="1"/>
      <c r="P161" s="1">
        <v>-117.1</v>
      </c>
      <c r="Q161" s="1"/>
      <c r="R161" s="1">
        <v>-117.1</v>
      </c>
      <c r="S161" s="1"/>
      <c r="T161" s="1">
        <f t="shared" si="1"/>
        <v>-19.516666666666666</v>
      </c>
      <c r="U161" s="1"/>
      <c r="V161" s="66">
        <f t="shared" si="0"/>
        <v>1.1384793377180829E-2</v>
      </c>
    </row>
    <row r="162" spans="2:22">
      <c r="B162" s="67"/>
      <c r="C162" s="6"/>
      <c r="H162" s="6"/>
      <c r="I162" s="3" t="s">
        <v>210</v>
      </c>
      <c r="J162" s="66">
        <v>4.4187776173601083E-2</v>
      </c>
      <c r="M162" s="3" t="s">
        <v>345</v>
      </c>
      <c r="N162" s="1">
        <v>-70</v>
      </c>
      <c r="O162" s="1"/>
      <c r="P162" s="1">
        <v>-70</v>
      </c>
      <c r="Q162" s="1"/>
      <c r="R162" s="1">
        <v>-70</v>
      </c>
      <c r="S162" s="1"/>
      <c r="T162" s="1">
        <f t="shared" si="1"/>
        <v>-11.666666666666666</v>
      </c>
      <c r="U162" s="1"/>
      <c r="V162" s="66">
        <f t="shared" si="0"/>
        <v>6.8055980905436207E-3</v>
      </c>
    </row>
    <row r="163" spans="2:22">
      <c r="B163" s="68"/>
      <c r="C163" s="4"/>
      <c r="H163" s="4"/>
      <c r="I163" s="3" t="s">
        <v>140</v>
      </c>
      <c r="J163" s="66">
        <v>4.1902067443477076E-2</v>
      </c>
      <c r="M163" s="3" t="s">
        <v>134</v>
      </c>
      <c r="N163" s="1">
        <v>-231.38</v>
      </c>
      <c r="O163" s="1"/>
      <c r="P163" s="1">
        <v>-231.38</v>
      </c>
      <c r="Q163" s="1"/>
      <c r="R163" s="1">
        <v>-231.38</v>
      </c>
      <c r="S163" s="1"/>
      <c r="T163" s="1">
        <f t="shared" si="1"/>
        <v>-38.563333333333333</v>
      </c>
      <c r="U163" s="1"/>
      <c r="V163" s="66">
        <f t="shared" si="0"/>
        <v>2.2495418374142616E-2</v>
      </c>
    </row>
    <row r="164" spans="2:22">
      <c r="B164" s="67"/>
      <c r="C164" s="6"/>
      <c r="H164" s="4"/>
      <c r="I164" s="3" t="s">
        <v>148</v>
      </c>
      <c r="J164" s="66">
        <v>3.8260100236737586E-2</v>
      </c>
      <c r="M164" s="3" t="s">
        <v>192</v>
      </c>
      <c r="N164" s="1">
        <v>-30.8</v>
      </c>
      <c r="O164" s="1"/>
      <c r="P164" s="1">
        <v>-30.8</v>
      </c>
      <c r="Q164" s="1"/>
      <c r="R164" s="1">
        <v>-30.8</v>
      </c>
      <c r="S164" s="1"/>
      <c r="T164" s="1">
        <f t="shared" si="1"/>
        <v>-5.1333333333333337</v>
      </c>
      <c r="U164" s="1"/>
      <c r="V164" s="66">
        <f t="shared" si="0"/>
        <v>2.9944631598391937E-3</v>
      </c>
    </row>
    <row r="165" spans="2:22">
      <c r="I165" s="3" t="s">
        <v>60</v>
      </c>
      <c r="J165" s="66">
        <v>3.4125213282583014E-2</v>
      </c>
      <c r="M165" s="3" t="s">
        <v>319</v>
      </c>
      <c r="N165" s="1"/>
      <c r="O165" s="1">
        <v>374</v>
      </c>
      <c r="P165" s="1"/>
      <c r="Q165" s="1">
        <v>374</v>
      </c>
      <c r="R165" s="1"/>
      <c r="S165" s="1">
        <v>1122</v>
      </c>
      <c r="T165" s="1"/>
      <c r="U165" s="1">
        <f>S165/6</f>
        <v>187</v>
      </c>
      <c r="V165" s="66"/>
    </row>
    <row r="166" spans="2:22">
      <c r="I166" s="3" t="s">
        <v>163</v>
      </c>
      <c r="J166" s="66">
        <v>2.7887396518450465E-2</v>
      </c>
      <c r="M166" s="3" t="s">
        <v>249</v>
      </c>
      <c r="N166" s="1"/>
      <c r="O166" s="1">
        <v>752.1099999999999</v>
      </c>
      <c r="P166" s="1"/>
      <c r="Q166" s="1">
        <v>752.1099999999999</v>
      </c>
      <c r="R166" s="1"/>
      <c r="S166" s="1">
        <v>0</v>
      </c>
      <c r="T166" s="1"/>
      <c r="U166" s="1"/>
      <c r="V166" s="66"/>
    </row>
    <row r="167" spans="2:22">
      <c r="I167" s="3" t="s">
        <v>154</v>
      </c>
      <c r="J167" s="66">
        <v>2.6716833646876961E-2</v>
      </c>
      <c r="M167" s="3" t="s">
        <v>151</v>
      </c>
      <c r="N167" s="1">
        <v>-30</v>
      </c>
      <c r="O167" s="1"/>
      <c r="P167" s="1">
        <v>-30</v>
      </c>
      <c r="Q167" s="1"/>
      <c r="R167" s="1">
        <v>-30</v>
      </c>
      <c r="S167" s="1"/>
      <c r="T167" s="1">
        <f t="shared" si="1"/>
        <v>-5</v>
      </c>
      <c r="U167" s="1"/>
      <c r="V167" s="66">
        <f>T167/T$214</f>
        <v>2.9166848959472661E-3</v>
      </c>
    </row>
    <row r="168" spans="2:22">
      <c r="I168" s="3" t="s">
        <v>127</v>
      </c>
      <c r="J168" s="66">
        <v>2.6368775915960579E-2</v>
      </c>
      <c r="M168" s="3" t="s">
        <v>148</v>
      </c>
      <c r="N168" s="1">
        <v>-393.53</v>
      </c>
      <c r="O168" s="1"/>
      <c r="P168" s="1">
        <v>-393.53</v>
      </c>
      <c r="Q168" s="1"/>
      <c r="R168" s="1">
        <v>-393.53</v>
      </c>
      <c r="S168" s="1"/>
      <c r="T168" s="1">
        <f t="shared" si="1"/>
        <v>-65.588333333333324</v>
      </c>
      <c r="U168" s="1"/>
      <c r="V168" s="66">
        <f>T168/T$214</f>
        <v>3.8260100236737586E-2</v>
      </c>
    </row>
    <row r="169" spans="2:22">
      <c r="I169" s="3" t="s">
        <v>233</v>
      </c>
      <c r="J169" s="66">
        <v>2.5973078998410403E-2</v>
      </c>
      <c r="M169" s="3" t="s">
        <v>128</v>
      </c>
      <c r="N169" s="1">
        <v>-25.060000000000002</v>
      </c>
      <c r="O169" s="1"/>
      <c r="P169" s="1">
        <v>-25.060000000000002</v>
      </c>
      <c r="Q169" s="1"/>
      <c r="R169" s="1">
        <v>-25.060000000000002</v>
      </c>
      <c r="S169" s="1"/>
      <c r="T169" s="1">
        <f t="shared" si="1"/>
        <v>-4.1766666666666667</v>
      </c>
      <c r="U169" s="1"/>
      <c r="V169" s="66">
        <f>T169/T$214</f>
        <v>2.4364041164146163E-3</v>
      </c>
    </row>
    <row r="170" spans="2:22">
      <c r="I170" s="3" t="s">
        <v>134</v>
      </c>
      <c r="J170" s="66">
        <v>2.2495418374142616E-2</v>
      </c>
      <c r="M170" s="3" t="s">
        <v>9</v>
      </c>
      <c r="N170" s="1">
        <v>-188.73</v>
      </c>
      <c r="O170" s="1"/>
      <c r="P170" s="1">
        <v>-188.73</v>
      </c>
      <c r="Q170" s="1"/>
      <c r="R170" s="1">
        <v>-188.73</v>
      </c>
      <c r="S170" s="1"/>
      <c r="T170" s="1">
        <f t="shared" si="1"/>
        <v>-31.454999999999998</v>
      </c>
      <c r="U170" s="1"/>
      <c r="V170" s="66">
        <f>T170/T$214</f>
        <v>1.834886468040425E-2</v>
      </c>
    </row>
    <row r="171" spans="2:22">
      <c r="I171" s="3" t="s">
        <v>9</v>
      </c>
      <c r="J171" s="66">
        <v>1.834886468040425E-2</v>
      </c>
      <c r="M171" s="3" t="s">
        <v>143</v>
      </c>
      <c r="N171" s="1"/>
      <c r="O171" s="1">
        <v>107.53</v>
      </c>
      <c r="P171" s="1"/>
      <c r="Q171" s="1">
        <v>107.53</v>
      </c>
      <c r="R171" s="1"/>
      <c r="S171" s="1">
        <v>105</v>
      </c>
      <c r="T171" s="1"/>
      <c r="U171" s="1">
        <f t="shared" ref="U171:U205" si="2">S171/6</f>
        <v>17.5</v>
      </c>
      <c r="V171" s="66"/>
    </row>
    <row r="172" spans="2:22">
      <c r="I172" s="3" t="s">
        <v>300</v>
      </c>
      <c r="J172" s="66">
        <v>1.4583424479736332E-2</v>
      </c>
      <c r="M172" s="3" t="s">
        <v>312</v>
      </c>
      <c r="N172" s="1"/>
      <c r="O172" s="1"/>
      <c r="P172" s="1"/>
      <c r="Q172" s="1"/>
      <c r="R172" s="1"/>
      <c r="S172" s="1"/>
      <c r="T172" s="1"/>
      <c r="U172" s="1"/>
      <c r="V172" s="66"/>
    </row>
    <row r="173" spans="2:22">
      <c r="I173" s="3" t="s">
        <v>193</v>
      </c>
      <c r="J173" s="66">
        <v>1.4111893754891523E-2</v>
      </c>
      <c r="M173" s="3" t="s">
        <v>149</v>
      </c>
      <c r="N173" s="1">
        <v>-40.01</v>
      </c>
      <c r="O173" s="1"/>
      <c r="P173" s="1">
        <v>-40.01</v>
      </c>
      <c r="Q173" s="1"/>
      <c r="R173" s="1">
        <v>-40.01</v>
      </c>
      <c r="S173" s="1"/>
      <c r="T173" s="1">
        <f t="shared" si="1"/>
        <v>-6.668333333333333</v>
      </c>
      <c r="U173" s="1"/>
      <c r="V173" s="66">
        <f>T173/T$214</f>
        <v>3.8898854228950038E-3</v>
      </c>
    </row>
    <row r="174" spans="2:22">
      <c r="I174" s="3" t="s">
        <v>139</v>
      </c>
      <c r="J174" s="66">
        <v>1.1384793377180829E-2</v>
      </c>
      <c r="M174" s="3" t="s">
        <v>145</v>
      </c>
      <c r="N174" s="1">
        <v>-348.99</v>
      </c>
      <c r="O174" s="1"/>
      <c r="P174" s="1">
        <v>-348.99</v>
      </c>
      <c r="Q174" s="1"/>
      <c r="R174" s="1"/>
      <c r="S174" s="1"/>
      <c r="T174" s="1"/>
      <c r="U174" s="1"/>
      <c r="V174" s="66"/>
    </row>
    <row r="175" spans="2:22">
      <c r="I175" s="3" t="s">
        <v>146</v>
      </c>
      <c r="J175" s="66">
        <v>1.1246736958772657E-2</v>
      </c>
      <c r="M175" s="3" t="s">
        <v>193</v>
      </c>
      <c r="N175" s="1">
        <v>-145.15</v>
      </c>
      <c r="O175" s="1"/>
      <c r="P175" s="1">
        <v>-145.15</v>
      </c>
      <c r="Q175" s="1"/>
      <c r="R175" s="1">
        <v>-145.15</v>
      </c>
      <c r="S175" s="1"/>
      <c r="T175" s="1">
        <f t="shared" si="1"/>
        <v>-24.191666666666666</v>
      </c>
      <c r="U175" s="1"/>
      <c r="V175" s="66">
        <f t="shared" ref="V175:V181" si="3">T175/T$214</f>
        <v>1.4111893754891523E-2</v>
      </c>
    </row>
    <row r="176" spans="2:22">
      <c r="I176" s="3" t="s">
        <v>159</v>
      </c>
      <c r="J176" s="66">
        <v>9.3742252555745129E-3</v>
      </c>
      <c r="M176" s="3" t="s">
        <v>233</v>
      </c>
      <c r="N176" s="1">
        <v>-267.14999999999998</v>
      </c>
      <c r="O176" s="1"/>
      <c r="P176" s="1">
        <v>-267.14999999999998</v>
      </c>
      <c r="Q176" s="1"/>
      <c r="R176" s="1">
        <v>-267.14999999999998</v>
      </c>
      <c r="S176" s="1"/>
      <c r="T176" s="1">
        <f t="shared" si="1"/>
        <v>-44.524999999999999</v>
      </c>
      <c r="U176" s="1"/>
      <c r="V176" s="66">
        <f t="shared" si="3"/>
        <v>2.5973078998410403E-2</v>
      </c>
    </row>
    <row r="177" spans="9:22">
      <c r="I177" s="3" t="s">
        <v>132</v>
      </c>
      <c r="J177" s="66">
        <v>8.954222630558107E-3</v>
      </c>
      <c r="M177" s="3" t="s">
        <v>129</v>
      </c>
      <c r="N177" s="1">
        <v>-2114.2199999999998</v>
      </c>
      <c r="O177" s="1"/>
      <c r="P177" s="1">
        <v>-2114.2199999999998</v>
      </c>
      <c r="Q177" s="1"/>
      <c r="R177" s="1">
        <v>-2114.2199999999998</v>
      </c>
      <c r="S177" s="1"/>
      <c r="T177" s="1">
        <f t="shared" si="1"/>
        <v>-352.36999999999995</v>
      </c>
      <c r="U177" s="1"/>
      <c r="V177" s="66">
        <f t="shared" si="3"/>
        <v>0.2055504513569876</v>
      </c>
    </row>
    <row r="178" spans="9:22">
      <c r="I178" s="3" t="s">
        <v>235</v>
      </c>
      <c r="J178" s="66">
        <v>7.5736584464764015E-3</v>
      </c>
      <c r="M178" s="3" t="s">
        <v>63</v>
      </c>
      <c r="N178" s="1">
        <v>-669.47</v>
      </c>
      <c r="O178" s="1"/>
      <c r="P178" s="1">
        <v>-669.47</v>
      </c>
      <c r="Q178" s="1"/>
      <c r="R178" s="1">
        <v>-669.47</v>
      </c>
      <c r="S178" s="1"/>
      <c r="T178" s="1">
        <f t="shared" si="1"/>
        <v>-111.57833333333333</v>
      </c>
      <c r="U178" s="1"/>
      <c r="V178" s="66">
        <f t="shared" si="3"/>
        <v>6.5087767909660546E-2</v>
      </c>
    </row>
    <row r="179" spans="9:22">
      <c r="I179" s="3" t="s">
        <v>345</v>
      </c>
      <c r="J179" s="66">
        <v>6.8055980905436207E-3</v>
      </c>
      <c r="M179" s="3" t="s">
        <v>159</v>
      </c>
      <c r="N179" s="1">
        <v>-96.42</v>
      </c>
      <c r="O179" s="1"/>
      <c r="P179" s="1">
        <v>-96.42</v>
      </c>
      <c r="Q179" s="1"/>
      <c r="R179" s="1">
        <v>-96.42</v>
      </c>
      <c r="S179" s="1"/>
      <c r="T179" s="1">
        <f t="shared" si="1"/>
        <v>-16.07</v>
      </c>
      <c r="U179" s="1"/>
      <c r="V179" s="66">
        <f t="shared" si="3"/>
        <v>9.3742252555745129E-3</v>
      </c>
    </row>
    <row r="180" spans="9:22">
      <c r="I180" s="3" t="s">
        <v>227</v>
      </c>
      <c r="J180" s="66">
        <v>6.6908751513030289E-3</v>
      </c>
      <c r="M180" s="3" t="s">
        <v>227</v>
      </c>
      <c r="N180" s="1">
        <v>-68.820000000000007</v>
      </c>
      <c r="O180" s="1"/>
      <c r="P180" s="1">
        <v>-68.820000000000007</v>
      </c>
      <c r="Q180" s="1"/>
      <c r="R180" s="1">
        <v>-68.820000000000007</v>
      </c>
      <c r="S180" s="1"/>
      <c r="T180" s="1">
        <f t="shared" si="1"/>
        <v>-11.47</v>
      </c>
      <c r="U180" s="1"/>
      <c r="V180" s="66">
        <f t="shared" si="3"/>
        <v>6.6908751513030289E-3</v>
      </c>
    </row>
    <row r="181" spans="9:22">
      <c r="I181" s="3" t="s">
        <v>138</v>
      </c>
      <c r="J181" s="66">
        <v>4.6608624637237313E-3</v>
      </c>
      <c r="M181" s="3" t="s">
        <v>228</v>
      </c>
      <c r="N181" s="1">
        <v>-6.25</v>
      </c>
      <c r="O181" s="1"/>
      <c r="P181" s="1">
        <v>-6.25</v>
      </c>
      <c r="Q181" s="1"/>
      <c r="R181" s="1">
        <v>-6.25</v>
      </c>
      <c r="S181" s="1"/>
      <c r="T181" s="1">
        <f t="shared" si="1"/>
        <v>-1.0416666666666667</v>
      </c>
      <c r="U181" s="1"/>
      <c r="V181" s="66">
        <f t="shared" si="3"/>
        <v>6.0764268665568048E-4</v>
      </c>
    </row>
    <row r="182" spans="9:22">
      <c r="I182" s="3" t="s">
        <v>147</v>
      </c>
      <c r="J182" s="66">
        <v>3.9861360244612632E-3</v>
      </c>
      <c r="M182" s="3" t="s">
        <v>142</v>
      </c>
      <c r="N182" s="1"/>
      <c r="O182" s="1">
        <v>310</v>
      </c>
      <c r="P182" s="1"/>
      <c r="Q182" s="1">
        <v>310</v>
      </c>
      <c r="R182" s="1"/>
      <c r="S182" s="1"/>
      <c r="T182" s="1"/>
      <c r="U182" s="1"/>
      <c r="V182" s="66"/>
    </row>
    <row r="183" spans="9:22">
      <c r="I183" s="3" t="s">
        <v>149</v>
      </c>
      <c r="J183" s="66">
        <v>3.8898854228950038E-3</v>
      </c>
      <c r="M183" s="3" t="s">
        <v>144</v>
      </c>
      <c r="N183" s="1"/>
      <c r="O183" s="1">
        <v>1200</v>
      </c>
      <c r="P183" s="1"/>
      <c r="Q183" s="1">
        <v>1200</v>
      </c>
      <c r="R183" s="1"/>
      <c r="S183" s="1"/>
      <c r="T183" s="1"/>
      <c r="U183" s="1"/>
      <c r="V183" s="66"/>
    </row>
    <row r="184" spans="9:22">
      <c r="I184" s="3" t="s">
        <v>150</v>
      </c>
      <c r="J184" s="66">
        <v>3.3784933378055836E-3</v>
      </c>
      <c r="M184" s="3" t="s">
        <v>268</v>
      </c>
      <c r="N184" s="1"/>
      <c r="O184" s="1">
        <v>522</v>
      </c>
      <c r="P184" s="1"/>
      <c r="Q184" s="1">
        <v>522</v>
      </c>
      <c r="R184" s="1"/>
      <c r="S184" s="1"/>
      <c r="T184" s="1"/>
      <c r="U184" s="1"/>
      <c r="V184" s="66"/>
    </row>
    <row r="185" spans="9:22">
      <c r="I185" s="3" t="s">
        <v>192</v>
      </c>
      <c r="J185" s="66">
        <v>2.9944631598391937E-3</v>
      </c>
      <c r="M185" s="3" t="s">
        <v>141</v>
      </c>
      <c r="N185" s="1"/>
      <c r="O185" s="1">
        <v>230</v>
      </c>
      <c r="P185" s="1"/>
      <c r="Q185" s="1">
        <v>230</v>
      </c>
      <c r="R185" s="1"/>
      <c r="S185" s="1"/>
      <c r="T185" s="1"/>
      <c r="U185" s="1"/>
      <c r="V185" s="66"/>
    </row>
    <row r="186" spans="9:22">
      <c r="I186" s="3" t="s">
        <v>151</v>
      </c>
      <c r="J186" s="66">
        <v>2.9166848959472661E-3</v>
      </c>
      <c r="M186" s="3" t="s">
        <v>153</v>
      </c>
      <c r="N186" s="1">
        <v>-23.5</v>
      </c>
      <c r="O186" s="1"/>
      <c r="P186" s="1">
        <v>-23.5</v>
      </c>
      <c r="Q186" s="1"/>
      <c r="R186" s="1">
        <v>-23.5</v>
      </c>
      <c r="S186" s="1"/>
      <c r="T186" s="1">
        <f t="shared" si="1"/>
        <v>-3.9166666666666665</v>
      </c>
      <c r="U186" s="1"/>
      <c r="V186" s="66">
        <f t="shared" ref="V186:V197" si="4">T186/T$214</f>
        <v>2.2847365018253585E-3</v>
      </c>
    </row>
    <row r="187" spans="9:22">
      <c r="I187" s="3" t="s">
        <v>128</v>
      </c>
      <c r="J187" s="66">
        <v>2.4364041164146163E-3</v>
      </c>
      <c r="M187" s="3" t="s">
        <v>158</v>
      </c>
      <c r="N187" s="1">
        <v>-10.58</v>
      </c>
      <c r="O187" s="1"/>
      <c r="P187" s="1">
        <v>-10.58</v>
      </c>
      <c r="Q187" s="1"/>
      <c r="R187" s="1">
        <v>-10.58</v>
      </c>
      <c r="S187" s="1"/>
      <c r="T187" s="1">
        <f t="shared" si="1"/>
        <v>-1.7633333333333334</v>
      </c>
      <c r="U187" s="1"/>
      <c r="V187" s="66">
        <f t="shared" si="4"/>
        <v>1.028617539970736E-3</v>
      </c>
    </row>
    <row r="188" spans="9:22">
      <c r="I188" s="3" t="s">
        <v>152</v>
      </c>
      <c r="J188" s="66">
        <v>2.3284867752645677E-3</v>
      </c>
      <c r="M188" s="3" t="s">
        <v>152</v>
      </c>
      <c r="N188" s="1">
        <v>-23.95</v>
      </c>
      <c r="O188" s="1"/>
      <c r="P188" s="1">
        <v>-23.95</v>
      </c>
      <c r="Q188" s="1"/>
      <c r="R188" s="1">
        <v>-23.95</v>
      </c>
      <c r="S188" s="1"/>
      <c r="T188" s="1">
        <f t="shared" si="1"/>
        <v>-3.9916666666666667</v>
      </c>
      <c r="U188" s="1"/>
      <c r="V188" s="66">
        <f t="shared" si="4"/>
        <v>2.3284867752645677E-3</v>
      </c>
    </row>
    <row r="189" spans="9:22">
      <c r="I189" s="3" t="s">
        <v>153</v>
      </c>
      <c r="J189" s="66">
        <v>2.2847365018253585E-3</v>
      </c>
      <c r="M189" s="3" t="s">
        <v>140</v>
      </c>
      <c r="N189" s="1">
        <v>-430.98999999999995</v>
      </c>
      <c r="O189" s="1"/>
      <c r="P189" s="1">
        <v>-430.98999999999995</v>
      </c>
      <c r="Q189" s="1"/>
      <c r="R189" s="1">
        <v>-430.98999999999995</v>
      </c>
      <c r="S189" s="1"/>
      <c r="T189" s="1">
        <f t="shared" si="1"/>
        <v>-71.831666666666663</v>
      </c>
      <c r="U189" s="1"/>
      <c r="V189" s="66">
        <f t="shared" si="4"/>
        <v>4.1902067443477076E-2</v>
      </c>
    </row>
    <row r="190" spans="9:22">
      <c r="I190" s="3" t="s">
        <v>299</v>
      </c>
      <c r="J190" s="66">
        <v>1.8083446354873051E-3</v>
      </c>
      <c r="M190" s="3" t="s">
        <v>127</v>
      </c>
      <c r="N190" s="1">
        <v>-271.21999999999997</v>
      </c>
      <c r="O190" s="1">
        <v>72.94</v>
      </c>
      <c r="P190" s="1">
        <v>-271.21999999999997</v>
      </c>
      <c r="Q190" s="1">
        <v>72.94</v>
      </c>
      <c r="R190" s="1">
        <v>-271.21999999999997</v>
      </c>
      <c r="S190" s="1">
        <v>45</v>
      </c>
      <c r="T190" s="1">
        <f t="shared" si="1"/>
        <v>-45.203333333333326</v>
      </c>
      <c r="U190" s="1">
        <f t="shared" si="2"/>
        <v>7.5</v>
      </c>
      <c r="V190" s="66">
        <f t="shared" si="4"/>
        <v>2.6368775915960579E-2</v>
      </c>
    </row>
    <row r="191" spans="9:22">
      <c r="I191" s="3" t="s">
        <v>155</v>
      </c>
      <c r="J191" s="66">
        <v>1.5361207118655602E-3</v>
      </c>
      <c r="M191" s="3" t="s">
        <v>300</v>
      </c>
      <c r="N191" s="1">
        <v>-25</v>
      </c>
      <c r="O191" s="1"/>
      <c r="P191" s="1">
        <v>-25</v>
      </c>
      <c r="Q191" s="1"/>
      <c r="R191" s="1">
        <v>-150</v>
      </c>
      <c r="S191" s="1"/>
      <c r="T191" s="1">
        <f t="shared" si="1"/>
        <v>-25</v>
      </c>
      <c r="U191" s="1"/>
      <c r="V191" s="66">
        <f t="shared" si="4"/>
        <v>1.4583424479736332E-2</v>
      </c>
    </row>
    <row r="192" spans="9:22">
      <c r="I192" s="3" t="s">
        <v>156</v>
      </c>
      <c r="J192" s="66">
        <v>1.4583424479736331E-3</v>
      </c>
      <c r="M192" s="3" t="s">
        <v>156</v>
      </c>
      <c r="N192" s="1">
        <v>-15</v>
      </c>
      <c r="O192" s="1"/>
      <c r="P192" s="1">
        <v>-15</v>
      </c>
      <c r="Q192" s="1"/>
      <c r="R192" s="1">
        <v>-15</v>
      </c>
      <c r="S192" s="1"/>
      <c r="T192" s="1">
        <f t="shared" si="1"/>
        <v>-2.5</v>
      </c>
      <c r="U192" s="1"/>
      <c r="V192" s="66">
        <f t="shared" si="4"/>
        <v>1.4583424479736331E-3</v>
      </c>
    </row>
    <row r="193" spans="9:22">
      <c r="I193" s="3" t="s">
        <v>157</v>
      </c>
      <c r="J193" s="66">
        <v>1.3319527691492514E-3</v>
      </c>
      <c r="M193" s="3" t="s">
        <v>138</v>
      </c>
      <c r="N193" s="1">
        <v>-47.94</v>
      </c>
      <c r="O193" s="1"/>
      <c r="P193" s="1">
        <v>-47.94</v>
      </c>
      <c r="Q193" s="1"/>
      <c r="R193" s="1">
        <v>-47.94</v>
      </c>
      <c r="S193" s="1"/>
      <c r="T193" s="1">
        <f t="shared" si="1"/>
        <v>-7.9899999999999993</v>
      </c>
      <c r="U193" s="1"/>
      <c r="V193" s="66">
        <f t="shared" si="4"/>
        <v>4.6608624637237313E-3</v>
      </c>
    </row>
    <row r="194" spans="9:22">
      <c r="I194" s="3" t="s">
        <v>158</v>
      </c>
      <c r="J194" s="66">
        <v>1.028617539970736E-3</v>
      </c>
      <c r="M194" s="3" t="s">
        <v>150</v>
      </c>
      <c r="N194" s="1">
        <v>-34.75</v>
      </c>
      <c r="O194" s="1"/>
      <c r="P194" s="1">
        <v>-34.75</v>
      </c>
      <c r="Q194" s="1"/>
      <c r="R194" s="1">
        <v>-34.75</v>
      </c>
      <c r="S194" s="1"/>
      <c r="T194" s="1">
        <f t="shared" si="1"/>
        <v>-5.791666666666667</v>
      </c>
      <c r="U194" s="1"/>
      <c r="V194" s="66">
        <f t="shared" si="4"/>
        <v>3.3784933378055836E-3</v>
      </c>
    </row>
    <row r="195" spans="9:22">
      <c r="I195" s="3" t="s">
        <v>228</v>
      </c>
      <c r="J195" s="66">
        <v>6.0764268665568048E-4</v>
      </c>
      <c r="M195" s="3" t="s">
        <v>75</v>
      </c>
      <c r="N195" s="1">
        <v>-476.47</v>
      </c>
      <c r="O195" s="1"/>
      <c r="P195" s="1">
        <v>-476.47</v>
      </c>
      <c r="Q195" s="1"/>
      <c r="R195" s="1">
        <v>-476.47</v>
      </c>
      <c r="S195" s="1"/>
      <c r="T195" s="1">
        <f t="shared" si="1"/>
        <v>-79.411666666666676</v>
      </c>
      <c r="U195" s="1"/>
      <c r="V195" s="66">
        <f t="shared" si="4"/>
        <v>4.6323761745733133E-2</v>
      </c>
    </row>
    <row r="196" spans="9:22">
      <c r="I196" s="3" t="s">
        <v>301</v>
      </c>
      <c r="J196" s="66">
        <v>4.8611414932454438E-4</v>
      </c>
      <c r="M196" s="3" t="s">
        <v>235</v>
      </c>
      <c r="N196" s="1">
        <v>-77.900000000000006</v>
      </c>
      <c r="O196" s="1"/>
      <c r="P196" s="1">
        <v>-77.900000000000006</v>
      </c>
      <c r="Q196" s="1"/>
      <c r="R196" s="1">
        <v>-77.900000000000006</v>
      </c>
      <c r="S196" s="1"/>
      <c r="T196" s="1">
        <f t="shared" si="1"/>
        <v>-12.983333333333334</v>
      </c>
      <c r="U196" s="1"/>
      <c r="V196" s="66">
        <f t="shared" si="4"/>
        <v>7.5736584464764015E-3</v>
      </c>
    </row>
    <row r="197" spans="9:22">
      <c r="I197" s="3" t="s">
        <v>231</v>
      </c>
      <c r="J197" s="66">
        <v>3.8889131945963549E-4</v>
      </c>
      <c r="M197" s="3" t="s">
        <v>231</v>
      </c>
      <c r="N197" s="1">
        <v>-4</v>
      </c>
      <c r="O197" s="1"/>
      <c r="P197" s="1">
        <v>-4</v>
      </c>
      <c r="Q197" s="1"/>
      <c r="R197" s="1">
        <v>-4</v>
      </c>
      <c r="S197" s="1"/>
      <c r="T197" s="1">
        <f t="shared" si="1"/>
        <v>-0.66666666666666663</v>
      </c>
      <c r="U197" s="1"/>
      <c r="V197" s="66">
        <f t="shared" si="4"/>
        <v>3.8889131945963549E-4</v>
      </c>
    </row>
    <row r="198" spans="9:22">
      <c r="I198" s="3" t="s">
        <v>319</v>
      </c>
      <c r="J198" s="66"/>
      <c r="M198" s="3" t="s">
        <v>240</v>
      </c>
      <c r="N198" s="1"/>
      <c r="O198" s="1">
        <v>245</v>
      </c>
      <c r="P198" s="1"/>
      <c r="Q198" s="1">
        <v>245</v>
      </c>
      <c r="R198" s="1"/>
      <c r="S198" s="1"/>
      <c r="T198" s="1"/>
      <c r="U198" s="1"/>
      <c r="V198" s="66"/>
    </row>
    <row r="199" spans="9:22">
      <c r="I199" s="3" t="s">
        <v>249</v>
      </c>
      <c r="J199" s="66"/>
      <c r="M199" s="3" t="s">
        <v>135</v>
      </c>
      <c r="N199" s="1">
        <v>-342.83</v>
      </c>
      <c r="O199" s="1"/>
      <c r="P199" s="1">
        <v>-342.83</v>
      </c>
      <c r="Q199" s="1"/>
      <c r="R199" s="1"/>
      <c r="S199" s="1"/>
      <c r="T199" s="1"/>
      <c r="U199" s="1"/>
      <c r="V199" s="66"/>
    </row>
    <row r="200" spans="9:22">
      <c r="I200" s="3" t="s">
        <v>143</v>
      </c>
      <c r="J200" s="66"/>
      <c r="M200" s="3" t="s">
        <v>130</v>
      </c>
      <c r="N200" s="1"/>
      <c r="O200" s="1">
        <v>960</v>
      </c>
      <c r="P200" s="1"/>
      <c r="Q200" s="1">
        <v>960</v>
      </c>
      <c r="R200" s="1"/>
      <c r="S200" s="1">
        <v>960</v>
      </c>
      <c r="T200" s="1"/>
      <c r="U200" s="1">
        <f t="shared" si="2"/>
        <v>160</v>
      </c>
      <c r="V200" s="66"/>
    </row>
    <row r="201" spans="9:22">
      <c r="I201" s="3" t="s">
        <v>312</v>
      </c>
      <c r="J201" s="66"/>
      <c r="M201" s="3" t="s">
        <v>169</v>
      </c>
      <c r="N201" s="1"/>
      <c r="O201" s="1">
        <v>1000</v>
      </c>
      <c r="P201" s="1"/>
      <c r="Q201" s="1">
        <v>1000</v>
      </c>
      <c r="R201" s="1"/>
      <c r="S201" s="1">
        <v>1000</v>
      </c>
      <c r="T201" s="1"/>
      <c r="U201" s="1">
        <f t="shared" si="2"/>
        <v>166.66666666666666</v>
      </c>
      <c r="V201" s="66"/>
    </row>
    <row r="202" spans="9:22">
      <c r="I202" s="3" t="s">
        <v>145</v>
      </c>
      <c r="J202" s="66"/>
      <c r="M202" s="3" t="s">
        <v>147</v>
      </c>
      <c r="N202" s="1">
        <v>-41</v>
      </c>
      <c r="O202" s="1"/>
      <c r="P202" s="1">
        <v>-41</v>
      </c>
      <c r="Q202" s="1"/>
      <c r="R202" s="1">
        <v>-41</v>
      </c>
      <c r="S202" s="1"/>
      <c r="T202" s="1">
        <f t="shared" si="1"/>
        <v>-6.833333333333333</v>
      </c>
      <c r="U202" s="1"/>
      <c r="V202" s="66">
        <f>T202/T$214</f>
        <v>3.9861360244612632E-3</v>
      </c>
    </row>
    <row r="203" spans="9:22">
      <c r="I203" s="3" t="s">
        <v>142</v>
      </c>
      <c r="J203" s="66"/>
      <c r="M203" s="3" t="s">
        <v>132</v>
      </c>
      <c r="N203" s="1">
        <v>-92.1</v>
      </c>
      <c r="O203" s="1"/>
      <c r="P203" s="1">
        <v>-92.1</v>
      </c>
      <c r="Q203" s="1"/>
      <c r="R203" s="1">
        <v>-92.1</v>
      </c>
      <c r="S203" s="1"/>
      <c r="T203" s="1">
        <f t="shared" si="1"/>
        <v>-15.35</v>
      </c>
      <c r="U203" s="1"/>
      <c r="V203" s="66">
        <f>T203/T$214</f>
        <v>8.954222630558107E-3</v>
      </c>
    </row>
    <row r="204" spans="9:22">
      <c r="I204" s="3" t="s">
        <v>144</v>
      </c>
      <c r="J204" s="66"/>
      <c r="M204" s="3" t="s">
        <v>42</v>
      </c>
      <c r="N204" s="1">
        <v>-520</v>
      </c>
      <c r="O204" s="1"/>
      <c r="P204" s="1">
        <v>-520</v>
      </c>
      <c r="Q204" s="1"/>
      <c r="R204" s="1">
        <v>-520</v>
      </c>
      <c r="S204" s="1"/>
      <c r="T204" s="1">
        <f t="shared" si="1"/>
        <v>-86.666666666666671</v>
      </c>
      <c r="U204" s="1"/>
      <c r="V204" s="66">
        <f>T204/T$214</f>
        <v>5.0555871529752619E-2</v>
      </c>
    </row>
    <row r="205" spans="9:22">
      <c r="I205" s="3" t="s">
        <v>268</v>
      </c>
      <c r="J205" s="66"/>
      <c r="M205" s="3" t="s">
        <v>194</v>
      </c>
      <c r="N205" s="1"/>
      <c r="O205" s="1">
        <v>5323.96</v>
      </c>
      <c r="P205" s="1"/>
      <c r="Q205" s="1">
        <v>5323.96</v>
      </c>
      <c r="R205" s="1"/>
      <c r="S205" s="1">
        <v>8400</v>
      </c>
      <c r="T205" s="1"/>
      <c r="U205" s="1">
        <f t="shared" si="2"/>
        <v>1400</v>
      </c>
      <c r="V205" s="66"/>
    </row>
    <row r="206" spans="9:22">
      <c r="I206" s="3" t="s">
        <v>141</v>
      </c>
      <c r="J206" s="66"/>
      <c r="M206" s="3" t="s">
        <v>301</v>
      </c>
      <c r="N206" s="1">
        <v>-5</v>
      </c>
      <c r="O206" s="1"/>
      <c r="P206" s="1">
        <v>-5</v>
      </c>
      <c r="Q206" s="1"/>
      <c r="R206" s="1">
        <v>-5</v>
      </c>
      <c r="S206" s="1"/>
      <c r="T206" s="1">
        <f t="shared" si="1"/>
        <v>-0.83333333333333337</v>
      </c>
      <c r="U206" s="1"/>
      <c r="V206" s="66">
        <f t="shared" ref="V206:V212" si="5">T206/T$214</f>
        <v>4.8611414932454438E-4</v>
      </c>
    </row>
    <row r="207" spans="9:22">
      <c r="I207" s="3" t="s">
        <v>240</v>
      </c>
      <c r="J207" s="66"/>
      <c r="M207" s="3" t="s">
        <v>155</v>
      </c>
      <c r="N207" s="1">
        <v>-15.8</v>
      </c>
      <c r="O207" s="1"/>
      <c r="P207" s="1">
        <v>-15.8</v>
      </c>
      <c r="Q207" s="1"/>
      <c r="R207" s="1">
        <v>-15.8</v>
      </c>
      <c r="S207" s="1"/>
      <c r="T207" s="1">
        <f t="shared" si="1"/>
        <v>-2.6333333333333333</v>
      </c>
      <c r="U207" s="1"/>
      <c r="V207" s="66">
        <f t="shared" si="5"/>
        <v>1.5361207118655602E-3</v>
      </c>
    </row>
    <row r="208" spans="9:22">
      <c r="I208" s="3" t="s">
        <v>135</v>
      </c>
      <c r="J208" s="66"/>
      <c r="M208" s="3" t="s">
        <v>154</v>
      </c>
      <c r="N208" s="1">
        <v>-274.8</v>
      </c>
      <c r="O208" s="1"/>
      <c r="P208" s="1">
        <v>-274.8</v>
      </c>
      <c r="Q208" s="1"/>
      <c r="R208" s="1">
        <v>-274.8</v>
      </c>
      <c r="S208" s="1"/>
      <c r="T208" s="1">
        <f t="shared" si="1"/>
        <v>-45.800000000000004</v>
      </c>
      <c r="U208" s="1"/>
      <c r="V208" s="66">
        <f t="shared" si="5"/>
        <v>2.6716833646876961E-2</v>
      </c>
    </row>
    <row r="209" spans="9:22">
      <c r="I209" s="3" t="s">
        <v>130</v>
      </c>
      <c r="J209" s="66"/>
      <c r="M209" s="3" t="s">
        <v>191</v>
      </c>
      <c r="N209" s="1">
        <v>-2036.24</v>
      </c>
      <c r="O209" s="1"/>
      <c r="P209" s="1">
        <v>-2036.24</v>
      </c>
      <c r="Q209" s="1"/>
      <c r="R209" s="1">
        <v>-2036.24</v>
      </c>
      <c r="S209" s="1"/>
      <c r="T209" s="1">
        <f t="shared" si="1"/>
        <v>-339.37333333333333</v>
      </c>
      <c r="U209" s="1"/>
      <c r="V209" s="66">
        <f t="shared" si="5"/>
        <v>0.19796901508412204</v>
      </c>
    </row>
    <row r="210" spans="9:22">
      <c r="I210" s="3" t="s">
        <v>169</v>
      </c>
      <c r="J210" s="66"/>
      <c r="M210" s="3" t="s">
        <v>210</v>
      </c>
      <c r="N210" s="1">
        <v>-909</v>
      </c>
      <c r="O210" s="1"/>
      <c r="P210" s="1">
        <v>-909</v>
      </c>
      <c r="Q210" s="1"/>
      <c r="R210" s="1">
        <v>-909</v>
      </c>
      <c r="S210" s="1"/>
      <c r="T210" s="1">
        <f>R210/12</f>
        <v>-75.75</v>
      </c>
      <c r="U210" s="1"/>
      <c r="V210" s="66">
        <f t="shared" si="5"/>
        <v>4.4187776173601083E-2</v>
      </c>
    </row>
    <row r="211" spans="9:22">
      <c r="I211" s="3" t="s">
        <v>194</v>
      </c>
      <c r="J211" s="66"/>
      <c r="M211" s="3" t="s">
        <v>60</v>
      </c>
      <c r="N211" s="1">
        <v>-702</v>
      </c>
      <c r="O211" s="1"/>
      <c r="P211" s="1">
        <v>-702</v>
      </c>
      <c r="Q211" s="1"/>
      <c r="R211" s="1">
        <v>-702</v>
      </c>
      <c r="S211" s="1"/>
      <c r="T211" s="1">
        <f>R211/12</f>
        <v>-58.5</v>
      </c>
      <c r="U211" s="1"/>
      <c r="V211" s="66">
        <f t="shared" si="5"/>
        <v>3.4125213282583014E-2</v>
      </c>
    </row>
    <row r="212" spans="9:22">
      <c r="I212" s="3" t="s">
        <v>267</v>
      </c>
      <c r="M212" s="3" t="s">
        <v>157</v>
      </c>
      <c r="N212" s="1">
        <v>-13.7</v>
      </c>
      <c r="O212" s="1"/>
      <c r="P212" s="1">
        <v>-13.7</v>
      </c>
      <c r="Q212" s="1"/>
      <c r="R212" s="1">
        <v>-13.7</v>
      </c>
      <c r="S212" s="1"/>
      <c r="T212" s="1">
        <f t="shared" si="1"/>
        <v>-2.2833333333333332</v>
      </c>
      <c r="U212" s="1"/>
      <c r="V212" s="66">
        <f t="shared" si="5"/>
        <v>1.3319527691492514E-3</v>
      </c>
    </row>
    <row r="213" spans="9:22">
      <c r="M213" s="3" t="s">
        <v>267</v>
      </c>
      <c r="N213" s="1"/>
      <c r="O213" s="1"/>
      <c r="P213" s="1"/>
      <c r="Q213" s="1"/>
      <c r="R213" s="1"/>
      <c r="S213" s="1"/>
      <c r="T213" s="1"/>
      <c r="U213" s="1"/>
      <c r="V213" s="56"/>
    </row>
    <row r="214" spans="9:22">
      <c r="M214" s="3" t="s">
        <v>164</v>
      </c>
      <c r="N214" s="1">
        <v>-11657.970000000001</v>
      </c>
      <c r="O214" s="1">
        <v>11097.54</v>
      </c>
      <c r="P214" s="1">
        <f t="shared" ref="P214:U214" si="6">SUM(P158:P213)</f>
        <v>-11657.970000000001</v>
      </c>
      <c r="Q214" s="1">
        <f t="shared" si="6"/>
        <v>11097.54</v>
      </c>
      <c r="R214" s="1">
        <f t="shared" si="6"/>
        <v>-11091.15</v>
      </c>
      <c r="S214" s="1">
        <f t="shared" si="6"/>
        <v>11632</v>
      </c>
      <c r="T214" s="1">
        <f t="shared" si="6"/>
        <v>-1714.2750000000001</v>
      </c>
      <c r="U214" s="1">
        <f t="shared" si="6"/>
        <v>1938.6666666666665</v>
      </c>
      <c r="V214" s="56"/>
    </row>
    <row r="217" spans="9:22">
      <c r="M217" s="4"/>
      <c r="N217" s="64" t="s">
        <v>354</v>
      </c>
      <c r="O217" s="64" t="s">
        <v>355</v>
      </c>
      <c r="P217" s="64" t="s">
        <v>372</v>
      </c>
    </row>
    <row r="218" spans="9:22">
      <c r="M218" s="67" t="s">
        <v>366</v>
      </c>
      <c r="N218" s="10">
        <f>'201805'!K43</f>
        <v>-2556.6400000000003</v>
      </c>
      <c r="O218" s="6">
        <f>'201805'!N43</f>
        <v>2103.0699999999997</v>
      </c>
      <c r="P218" s="6">
        <f>N218+O218</f>
        <v>-453.57000000000062</v>
      </c>
    </row>
    <row r="219" spans="9:22">
      <c r="M219" s="67" t="s">
        <v>367</v>
      </c>
      <c r="N219" s="6">
        <f>'201806'!K43</f>
        <v>-1320.44</v>
      </c>
      <c r="O219" s="6">
        <f>'201806'!N43</f>
        <v>1684.87</v>
      </c>
      <c r="P219" s="6">
        <f t="shared" ref="P219:P223" si="7">N219+O219</f>
        <v>364.42999999999984</v>
      </c>
    </row>
    <row r="220" spans="9:22">
      <c r="M220" s="67" t="s">
        <v>368</v>
      </c>
      <c r="N220" s="6">
        <f>'201807'!K63</f>
        <v>-2684.3899999999994</v>
      </c>
      <c r="O220" s="6">
        <f>'201807'!N63</f>
        <v>1984.17</v>
      </c>
      <c r="P220" s="6">
        <f t="shared" si="7"/>
        <v>-700.21999999999935</v>
      </c>
    </row>
    <row r="221" spans="9:22">
      <c r="M221" s="67" t="s">
        <v>371</v>
      </c>
      <c r="N221" s="6">
        <f>'201808'!K30</f>
        <v>-1326.8000000000002</v>
      </c>
      <c r="O221" s="6">
        <f>'201808'!N30</f>
        <v>1865.47</v>
      </c>
      <c r="P221" s="6">
        <f t="shared" si="7"/>
        <v>538.66999999999985</v>
      </c>
    </row>
    <row r="222" spans="9:22">
      <c r="M222" s="67" t="s">
        <v>369</v>
      </c>
      <c r="N222" s="6">
        <f>'201809'!K48</f>
        <v>-1590.5300000000002</v>
      </c>
      <c r="O222" s="6">
        <f>'201809'!N48</f>
        <v>1231.01</v>
      </c>
      <c r="P222" s="6">
        <f t="shared" si="7"/>
        <v>-359.52000000000021</v>
      </c>
    </row>
    <row r="223" spans="9:22">
      <c r="M223" s="67" t="s">
        <v>370</v>
      </c>
      <c r="N223" s="6">
        <f>'201810'!K48</f>
        <v>-2179.17</v>
      </c>
      <c r="O223" s="6">
        <f>'201810'!N48</f>
        <v>2228.9499999999998</v>
      </c>
      <c r="P223" s="6">
        <f t="shared" si="7"/>
        <v>49.779999999999745</v>
      </c>
    </row>
    <row r="224" spans="9:22">
      <c r="M224" s="68"/>
      <c r="N224" s="4"/>
      <c r="O224" s="4"/>
      <c r="P224" s="4"/>
    </row>
    <row r="225" spans="13:16">
      <c r="M225" s="67" t="s">
        <v>374</v>
      </c>
      <c r="N225" s="6">
        <f>SUM(N218:N223)/6</f>
        <v>-1942.9949999999999</v>
      </c>
      <c r="O225" s="6">
        <f>SUM(O218:O223)/6</f>
        <v>1849.5900000000001</v>
      </c>
      <c r="P225" s="4"/>
    </row>
    <row r="227" spans="13:16">
      <c r="M227" s="64" t="s">
        <v>59</v>
      </c>
    </row>
    <row r="228" spans="13:16">
      <c r="M228" t="s">
        <v>191</v>
      </c>
      <c r="N228" s="1">
        <v>-400</v>
      </c>
    </row>
    <row r="229" spans="13:16">
      <c r="M229" t="s">
        <v>129</v>
      </c>
      <c r="N229" s="1">
        <v>-352.37</v>
      </c>
    </row>
    <row r="230" spans="13:16">
      <c r="M230" t="s">
        <v>63</v>
      </c>
      <c r="N230" s="1">
        <v>-112</v>
      </c>
    </row>
    <row r="231" spans="13:16">
      <c r="M231" t="s">
        <v>377</v>
      </c>
      <c r="N231" s="1">
        <v>-80</v>
      </c>
    </row>
    <row r="232" spans="13:16">
      <c r="M232" s="69" t="s">
        <v>148</v>
      </c>
      <c r="N232" s="1">
        <v>-75</v>
      </c>
    </row>
    <row r="233" spans="13:16">
      <c r="M233" t="s">
        <v>140</v>
      </c>
      <c r="N233" s="1">
        <v>-72</v>
      </c>
    </row>
    <row r="234" spans="13:16">
      <c r="M234" t="s">
        <v>75</v>
      </c>
      <c r="N234" s="1">
        <v>-70</v>
      </c>
    </row>
    <row r="235" spans="13:16">
      <c r="M235" t="s">
        <v>376</v>
      </c>
      <c r="N235" s="1">
        <v>-60</v>
      </c>
    </row>
    <row r="236" spans="13:16">
      <c r="M236" s="70" t="s">
        <v>127</v>
      </c>
      <c r="N236" s="1">
        <v>-50</v>
      </c>
    </row>
    <row r="237" spans="13:16">
      <c r="M237" t="s">
        <v>233</v>
      </c>
      <c r="N237" s="1">
        <v>-46</v>
      </c>
    </row>
    <row r="238" spans="13:16">
      <c r="M238" s="69" t="s">
        <v>379</v>
      </c>
      <c r="N238" s="1">
        <v>-25</v>
      </c>
    </row>
    <row r="239" spans="13:16">
      <c r="M239" t="s">
        <v>375</v>
      </c>
      <c r="N239" s="1">
        <v>-15</v>
      </c>
    </row>
    <row r="240" spans="13:16">
      <c r="M240" s="69" t="s">
        <v>380</v>
      </c>
      <c r="N240" s="1">
        <v>-14</v>
      </c>
    </row>
    <row r="241" spans="13:14">
      <c r="M241" s="69" t="s">
        <v>381</v>
      </c>
      <c r="N241" s="1">
        <v>-12</v>
      </c>
    </row>
    <row r="242" spans="13:14">
      <c r="M242" s="69" t="s">
        <v>128</v>
      </c>
      <c r="N242" s="1">
        <v>-4</v>
      </c>
    </row>
    <row r="243" spans="13:14">
      <c r="M243" s="69" t="s">
        <v>378</v>
      </c>
      <c r="N243" s="1">
        <f>-556</f>
        <v>-556</v>
      </c>
    </row>
    <row r="244" spans="13:14">
      <c r="M244" s="69"/>
      <c r="N244" s="1"/>
    </row>
    <row r="245" spans="13:14">
      <c r="N245" s="1">
        <f>SUM(N228:N243)</f>
        <v>-1943.37</v>
      </c>
    </row>
  </sheetData>
  <autoFilter ref="A6:C6"/>
  <sortState ref="M228:N242">
    <sortCondition ref="N228:N242"/>
    <sortCondition ref="M228:M242"/>
  </sortState>
  <mergeCells count="4">
    <mergeCell ref="P156:Q156"/>
    <mergeCell ref="P157:Q157"/>
    <mergeCell ref="T156:U156"/>
    <mergeCell ref="R156:S156"/>
  </mergeCells>
  <pageMargins left="0.11811023622047245" right="0.11811023622047245" top="0.19685039370078741" bottom="0.15748031496062992" header="0.19685039370078741" footer="0.19685039370078741"/>
  <pageSetup paperSize="8" orientation="landscape" r:id="rId2"/>
  <rowBreaks count="1" manualBreakCount="1">
    <brk id="215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A3:F719"/>
  <sheetViews>
    <sheetView topLeftCell="A156" workbookViewId="0">
      <selection activeCell="B6" sqref="B6"/>
    </sheetView>
  </sheetViews>
  <sheetFormatPr baseColWidth="10" defaultRowHeight="13.2"/>
  <cols>
    <col min="1" max="1" width="75.44140625" customWidth="1"/>
    <col min="2" max="2" width="34.33203125" style="1" bestFit="1" customWidth="1"/>
  </cols>
  <sheetData>
    <row r="3" spans="1:2">
      <c r="A3" s="2" t="s">
        <v>162</v>
      </c>
      <c r="B3" s="1" t="s">
        <v>165</v>
      </c>
    </row>
    <row r="4" spans="1:2">
      <c r="A4" s="3" t="s">
        <v>299</v>
      </c>
      <c r="B4" s="1">
        <v>-18.600000000000001</v>
      </c>
    </row>
    <row r="5" spans="1:2">
      <c r="A5" s="35" t="s">
        <v>288</v>
      </c>
      <c r="B5" s="1">
        <v>-18.600000000000001</v>
      </c>
    </row>
    <row r="6" spans="1:2">
      <c r="A6" s="3" t="s">
        <v>146</v>
      </c>
      <c r="B6" s="1">
        <v>-115.67999999999999</v>
      </c>
    </row>
    <row r="7" spans="1:2">
      <c r="A7" s="35" t="s">
        <v>79</v>
      </c>
      <c r="B7" s="1">
        <v>-56.47</v>
      </c>
    </row>
    <row r="8" spans="1:2">
      <c r="A8" s="35" t="s">
        <v>255</v>
      </c>
      <c r="B8" s="1">
        <v>-59.209999999999994</v>
      </c>
    </row>
    <row r="9" spans="1:2">
      <c r="A9" s="3" t="s">
        <v>139</v>
      </c>
      <c r="B9" s="1">
        <v>-123.3</v>
      </c>
    </row>
    <row r="10" spans="1:2">
      <c r="A10" s="35" t="s">
        <v>212</v>
      </c>
      <c r="B10" s="1">
        <v>-8.5</v>
      </c>
    </row>
    <row r="11" spans="1:2">
      <c r="A11" s="35" t="s">
        <v>108</v>
      </c>
      <c r="B11" s="1">
        <v>-8.5</v>
      </c>
    </row>
    <row r="12" spans="1:2">
      <c r="A12" s="35" t="s">
        <v>109</v>
      </c>
      <c r="B12" s="1">
        <v>-8.5</v>
      </c>
    </row>
    <row r="13" spans="1:2">
      <c r="A13" s="35" t="s">
        <v>215</v>
      </c>
      <c r="B13" s="1">
        <v>-8.5</v>
      </c>
    </row>
    <row r="14" spans="1:2">
      <c r="A14" s="35" t="s">
        <v>217</v>
      </c>
      <c r="B14" s="1">
        <v>-0.4</v>
      </c>
    </row>
    <row r="15" spans="1:2">
      <c r="A15" s="35" t="s">
        <v>110</v>
      </c>
      <c r="B15" s="1">
        <v>-8.5</v>
      </c>
    </row>
    <row r="16" spans="1:2">
      <c r="A16" s="35" t="s">
        <v>111</v>
      </c>
      <c r="B16" s="1">
        <v>-8.5</v>
      </c>
    </row>
    <row r="17" spans="1:2">
      <c r="A17" s="35" t="s">
        <v>39</v>
      </c>
      <c r="B17" s="1">
        <v>-0.8</v>
      </c>
    </row>
    <row r="18" spans="1:2">
      <c r="A18" s="35" t="s">
        <v>38</v>
      </c>
      <c r="B18" s="1">
        <v>-5.4</v>
      </c>
    </row>
    <row r="19" spans="1:2">
      <c r="A19" s="35" t="s">
        <v>297</v>
      </c>
      <c r="B19" s="1">
        <v>-4.5</v>
      </c>
    </row>
    <row r="20" spans="1:2">
      <c r="A20" s="35" t="s">
        <v>325</v>
      </c>
      <c r="B20" s="1">
        <v>-8.5</v>
      </c>
    </row>
    <row r="21" spans="1:2">
      <c r="A21" s="35" t="s">
        <v>326</v>
      </c>
      <c r="B21" s="1">
        <v>-8.5</v>
      </c>
    </row>
    <row r="22" spans="1:2">
      <c r="A22" s="35" t="s">
        <v>337</v>
      </c>
      <c r="B22" s="1">
        <v>-1</v>
      </c>
    </row>
    <row r="23" spans="1:2">
      <c r="A23" s="35" t="s">
        <v>338</v>
      </c>
      <c r="B23" s="1">
        <v>-8.5</v>
      </c>
    </row>
    <row r="24" spans="1:2">
      <c r="A24" s="35" t="s">
        <v>344</v>
      </c>
      <c r="B24" s="1">
        <v>-34.700000000000003</v>
      </c>
    </row>
    <row r="25" spans="1:2">
      <c r="A25" s="3" t="s">
        <v>345</v>
      </c>
      <c r="B25" s="1">
        <v>-70</v>
      </c>
    </row>
    <row r="26" spans="1:2">
      <c r="A26" s="35" t="s">
        <v>331</v>
      </c>
      <c r="B26" s="1">
        <v>-70</v>
      </c>
    </row>
    <row r="27" spans="1:2">
      <c r="A27" s="3" t="s">
        <v>134</v>
      </c>
      <c r="B27" s="1">
        <v>-280.29000000000002</v>
      </c>
    </row>
    <row r="28" spans="1:2">
      <c r="A28" s="35" t="s">
        <v>107</v>
      </c>
      <c r="B28" s="1">
        <v>-9.3800000000000008</v>
      </c>
    </row>
    <row r="29" spans="1:2">
      <c r="A29" s="35" t="s">
        <v>104</v>
      </c>
      <c r="B29" s="1">
        <v>-10.85</v>
      </c>
    </row>
    <row r="30" spans="1:2">
      <c r="A30" s="35" t="s">
        <v>33</v>
      </c>
      <c r="B30" s="1">
        <v>-17.75</v>
      </c>
    </row>
    <row r="31" spans="1:2">
      <c r="A31" s="35" t="s">
        <v>178</v>
      </c>
      <c r="B31" s="1">
        <v>-28.86</v>
      </c>
    </row>
    <row r="32" spans="1:2">
      <c r="A32" s="35" t="s">
        <v>180</v>
      </c>
      <c r="B32" s="1">
        <v>-21.46</v>
      </c>
    </row>
    <row r="33" spans="1:2">
      <c r="A33" s="35" t="s">
        <v>185</v>
      </c>
      <c r="B33" s="1">
        <v>-17.84</v>
      </c>
    </row>
    <row r="34" spans="1:2">
      <c r="A34" s="35" t="s">
        <v>27</v>
      </c>
      <c r="B34" s="1">
        <v>-31.16</v>
      </c>
    </row>
    <row r="35" spans="1:2">
      <c r="A35" s="35" t="s">
        <v>283</v>
      </c>
      <c r="B35" s="1">
        <v>-32.92</v>
      </c>
    </row>
    <row r="36" spans="1:2">
      <c r="A36" s="35" t="s">
        <v>291</v>
      </c>
      <c r="B36" s="1">
        <v>-15.1</v>
      </c>
    </row>
    <row r="37" spans="1:2">
      <c r="A37" s="35" t="s">
        <v>293</v>
      </c>
      <c r="B37" s="1">
        <v>-13.01</v>
      </c>
    </row>
    <row r="38" spans="1:2">
      <c r="A38" s="35" t="s">
        <v>295</v>
      </c>
      <c r="B38" s="1">
        <v>-11.45</v>
      </c>
    </row>
    <row r="39" spans="1:2">
      <c r="A39" s="35" t="s">
        <v>334</v>
      </c>
      <c r="B39" s="1">
        <v>-28.81</v>
      </c>
    </row>
    <row r="40" spans="1:2">
      <c r="A40" s="35" t="s">
        <v>340</v>
      </c>
      <c r="B40" s="1">
        <v>-41.7</v>
      </c>
    </row>
    <row r="41" spans="1:2">
      <c r="A41" s="3" t="s">
        <v>192</v>
      </c>
      <c r="B41" s="1">
        <v>-82.35</v>
      </c>
    </row>
    <row r="42" spans="1:2">
      <c r="A42" s="35" t="s">
        <v>183</v>
      </c>
      <c r="B42" s="1">
        <v>-30.8</v>
      </c>
    </row>
    <row r="43" spans="1:2">
      <c r="A43" s="35" t="s">
        <v>22</v>
      </c>
      <c r="B43" s="1">
        <v>-51.55</v>
      </c>
    </row>
    <row r="44" spans="1:2">
      <c r="A44" s="3" t="s">
        <v>319</v>
      </c>
      <c r="B44" s="1">
        <v>374</v>
      </c>
    </row>
    <row r="45" spans="1:2">
      <c r="A45" s="35" t="s">
        <v>318</v>
      </c>
      <c r="B45" s="1">
        <v>374</v>
      </c>
    </row>
    <row r="46" spans="1:2">
      <c r="A46" s="3" t="s">
        <v>249</v>
      </c>
      <c r="B46" s="1">
        <v>752.1099999999999</v>
      </c>
    </row>
    <row r="47" spans="1:2">
      <c r="A47" s="35" t="s">
        <v>250</v>
      </c>
      <c r="B47" s="1">
        <v>388.02</v>
      </c>
    </row>
    <row r="48" spans="1:2">
      <c r="A48" s="35" t="s">
        <v>320</v>
      </c>
      <c r="B48" s="1">
        <v>364.09</v>
      </c>
    </row>
    <row r="49" spans="1:6">
      <c r="A49" s="3" t="s">
        <v>151</v>
      </c>
      <c r="B49" s="1">
        <v>-30</v>
      </c>
    </row>
    <row r="50" spans="1:6">
      <c r="A50" s="35" t="s">
        <v>87</v>
      </c>
      <c r="B50" s="1">
        <v>-30</v>
      </c>
    </row>
    <row r="51" spans="1:6">
      <c r="A51" s="3" t="s">
        <v>148</v>
      </c>
      <c r="B51" s="1">
        <v>-409.13000000000005</v>
      </c>
    </row>
    <row r="52" spans="1:6">
      <c r="A52" s="35" t="s">
        <v>85</v>
      </c>
      <c r="B52" s="1">
        <v>-36.869999999999997</v>
      </c>
    </row>
    <row r="53" spans="1:6">
      <c r="A53" s="35" t="s">
        <v>213</v>
      </c>
      <c r="B53" s="1">
        <v>-40.200000000000003</v>
      </c>
    </row>
    <row r="54" spans="1:6">
      <c r="A54" s="35" t="s">
        <v>219</v>
      </c>
      <c r="B54" s="1">
        <v>-38.770000000000003</v>
      </c>
    </row>
    <row r="55" spans="1:6">
      <c r="A55" s="35" t="s">
        <v>82</v>
      </c>
      <c r="B55" s="1">
        <v>-40.39</v>
      </c>
    </row>
    <row r="56" spans="1:6">
      <c r="A56" s="35" t="s">
        <v>188</v>
      </c>
      <c r="B56" s="1">
        <v>-39.19</v>
      </c>
    </row>
    <row r="57" spans="1:6">
      <c r="A57" s="35" t="s">
        <v>84</v>
      </c>
      <c r="B57" s="1">
        <v>-38.22</v>
      </c>
    </row>
    <row r="58" spans="1:6">
      <c r="A58" s="35" t="s">
        <v>35</v>
      </c>
      <c r="B58" s="1">
        <v>-15.6</v>
      </c>
    </row>
    <row r="59" spans="1:6">
      <c r="A59" s="35" t="s">
        <v>259</v>
      </c>
      <c r="B59" s="1">
        <v>-41.5</v>
      </c>
    </row>
    <row r="60" spans="1:6">
      <c r="A60" s="35" t="s">
        <v>323</v>
      </c>
      <c r="B60" s="1">
        <v>-30.37</v>
      </c>
    </row>
    <row r="61" spans="1:6">
      <c r="A61" s="35" t="s">
        <v>329</v>
      </c>
      <c r="B61" s="1">
        <v>-23.99</v>
      </c>
    </row>
    <row r="62" spans="1:6">
      <c r="A62" s="35" t="s">
        <v>336</v>
      </c>
      <c r="B62" s="1">
        <v>-33.24</v>
      </c>
    </row>
    <row r="63" spans="1:6">
      <c r="A63" s="35" t="s">
        <v>339</v>
      </c>
      <c r="B63" s="1">
        <v>-30.79</v>
      </c>
    </row>
    <row r="64" spans="1:6">
      <c r="A64" s="3" t="s">
        <v>128</v>
      </c>
      <c r="B64" s="1">
        <v>-30.030000000000005</v>
      </c>
      <c r="F64" s="45"/>
    </row>
    <row r="65" spans="1:2">
      <c r="A65" s="35" t="s">
        <v>196</v>
      </c>
      <c r="B65" s="1">
        <v>-4.97</v>
      </c>
    </row>
    <row r="66" spans="1:2">
      <c r="A66" s="35" t="s">
        <v>71</v>
      </c>
      <c r="B66" s="1">
        <v>-4.97</v>
      </c>
    </row>
    <row r="67" spans="1:2">
      <c r="A67" s="35" t="s">
        <v>47</v>
      </c>
      <c r="B67" s="1">
        <v>-4.97</v>
      </c>
    </row>
    <row r="68" spans="1:2">
      <c r="A68" s="35" t="s">
        <v>248</v>
      </c>
      <c r="B68" s="1">
        <v>-3.78</v>
      </c>
    </row>
    <row r="69" spans="1:2">
      <c r="A69" s="35" t="s">
        <v>246</v>
      </c>
      <c r="B69" s="1">
        <v>-3.78</v>
      </c>
    </row>
    <row r="70" spans="1:2">
      <c r="A70" s="35" t="s">
        <v>266</v>
      </c>
      <c r="B70" s="1">
        <v>-3.78</v>
      </c>
    </row>
    <row r="71" spans="1:2">
      <c r="A71" s="35" t="s">
        <v>276</v>
      </c>
      <c r="B71" s="1">
        <v>-3.78</v>
      </c>
    </row>
    <row r="72" spans="1:2">
      <c r="A72" s="3" t="s">
        <v>131</v>
      </c>
      <c r="B72" s="1">
        <v>-72.760000000000005</v>
      </c>
    </row>
    <row r="73" spans="1:2">
      <c r="A73" s="35" t="s">
        <v>20</v>
      </c>
      <c r="B73" s="1">
        <v>-72.760000000000005</v>
      </c>
    </row>
    <row r="74" spans="1:2">
      <c r="A74" s="3" t="s">
        <v>9</v>
      </c>
      <c r="B74" s="1">
        <v>-209.39</v>
      </c>
    </row>
    <row r="75" spans="1:2">
      <c r="A75" s="35" t="s">
        <v>40</v>
      </c>
      <c r="B75" s="1">
        <v>-20.66</v>
      </c>
    </row>
    <row r="76" spans="1:2">
      <c r="A76" s="35" t="s">
        <v>10</v>
      </c>
      <c r="B76" s="1">
        <v>-30</v>
      </c>
    </row>
    <row r="77" spans="1:2">
      <c r="A77" s="35" t="s">
        <v>207</v>
      </c>
      <c r="B77" s="1">
        <v>-50</v>
      </c>
    </row>
    <row r="78" spans="1:2">
      <c r="A78" s="35" t="s">
        <v>208</v>
      </c>
      <c r="B78" s="1">
        <v>-65</v>
      </c>
    </row>
    <row r="79" spans="1:2">
      <c r="A79" s="35" t="s">
        <v>209</v>
      </c>
      <c r="B79" s="1">
        <v>-43.73</v>
      </c>
    </row>
    <row r="80" spans="1:2">
      <c r="A80" s="3" t="s">
        <v>143</v>
      </c>
      <c r="B80" s="1">
        <v>107.53</v>
      </c>
    </row>
    <row r="81" spans="1:2">
      <c r="A81" s="35" t="s">
        <v>204</v>
      </c>
      <c r="B81" s="1">
        <v>14</v>
      </c>
    </row>
    <row r="82" spans="1:2">
      <c r="A82" s="35" t="s">
        <v>118</v>
      </c>
      <c r="B82" s="1">
        <v>17.5</v>
      </c>
    </row>
    <row r="83" spans="1:2">
      <c r="A83" s="35" t="s">
        <v>271</v>
      </c>
      <c r="B83" s="1">
        <v>17</v>
      </c>
    </row>
    <row r="84" spans="1:2">
      <c r="A84" s="35" t="s">
        <v>305</v>
      </c>
      <c r="B84" s="1">
        <v>41.53</v>
      </c>
    </row>
    <row r="85" spans="1:2">
      <c r="A85" s="35" t="s">
        <v>309</v>
      </c>
      <c r="B85" s="1">
        <v>17.5</v>
      </c>
    </row>
    <row r="86" spans="1:2">
      <c r="A86" s="3" t="s">
        <v>312</v>
      </c>
      <c r="B86" s="1">
        <v>-499.4</v>
      </c>
    </row>
    <row r="87" spans="1:2">
      <c r="A87" s="35" t="s">
        <v>311</v>
      </c>
      <c r="B87" s="1">
        <v>-499.4</v>
      </c>
    </row>
    <row r="88" spans="1:2">
      <c r="A88" s="3" t="s">
        <v>149</v>
      </c>
      <c r="B88" s="1">
        <v>-40.01</v>
      </c>
    </row>
    <row r="89" spans="1:2">
      <c r="A89" s="35" t="s">
        <v>83</v>
      </c>
      <c r="B89" s="1">
        <v>-40.01</v>
      </c>
    </row>
    <row r="90" spans="1:2">
      <c r="A90" s="3" t="s">
        <v>145</v>
      </c>
      <c r="B90" s="1">
        <v>-348.99</v>
      </c>
    </row>
    <row r="91" spans="1:2">
      <c r="A91" s="35" t="s">
        <v>77</v>
      </c>
      <c r="B91" s="1">
        <v>-329</v>
      </c>
    </row>
    <row r="92" spans="1:2">
      <c r="A92" s="35" t="s">
        <v>93</v>
      </c>
      <c r="B92" s="1">
        <v>-19.989999999999998</v>
      </c>
    </row>
    <row r="93" spans="1:2">
      <c r="A93" s="3" t="s">
        <v>193</v>
      </c>
      <c r="B93" s="1">
        <v>-145.15</v>
      </c>
    </row>
    <row r="94" spans="1:2">
      <c r="A94" s="35" t="s">
        <v>214</v>
      </c>
      <c r="B94" s="1">
        <v>-73.95</v>
      </c>
    </row>
    <row r="95" spans="1:2">
      <c r="A95" s="35" t="s">
        <v>184</v>
      </c>
      <c r="B95" s="1">
        <v>-13.6</v>
      </c>
    </row>
    <row r="96" spans="1:2">
      <c r="A96" s="35" t="s">
        <v>289</v>
      </c>
      <c r="B96" s="1">
        <v>-18</v>
      </c>
    </row>
    <row r="97" spans="1:2">
      <c r="A97" s="35" t="s">
        <v>330</v>
      </c>
      <c r="B97" s="1">
        <v>-39.6</v>
      </c>
    </row>
    <row r="98" spans="1:2">
      <c r="A98" s="3" t="s">
        <v>233</v>
      </c>
      <c r="B98" s="1">
        <v>-267.14999999999998</v>
      </c>
    </row>
    <row r="99" spans="1:2">
      <c r="A99" s="35" t="s">
        <v>238</v>
      </c>
      <c r="B99" s="1">
        <v>-65.34</v>
      </c>
    </row>
    <row r="100" spans="1:2">
      <c r="A100" s="35" t="s">
        <v>237</v>
      </c>
      <c r="B100" s="1">
        <v>-130.13</v>
      </c>
    </row>
    <row r="101" spans="1:2">
      <c r="A101" s="35" t="s">
        <v>232</v>
      </c>
      <c r="B101" s="1">
        <v>-71.680000000000007</v>
      </c>
    </row>
    <row r="102" spans="1:2">
      <c r="A102" s="3" t="s">
        <v>129</v>
      </c>
      <c r="B102" s="1">
        <v>-2466.59</v>
      </c>
    </row>
    <row r="103" spans="1:2">
      <c r="A103" s="35" t="s">
        <v>125</v>
      </c>
      <c r="B103" s="1">
        <v>-352.37</v>
      </c>
    </row>
    <row r="104" spans="1:2">
      <c r="A104" s="35" t="s">
        <v>197</v>
      </c>
      <c r="B104" s="1">
        <v>-352.37</v>
      </c>
    </row>
    <row r="105" spans="1:2">
      <c r="A105" s="35" t="s">
        <v>68</v>
      </c>
      <c r="B105" s="1">
        <v>-352.37</v>
      </c>
    </row>
    <row r="106" spans="1:2">
      <c r="A106" s="35" t="s">
        <v>51</v>
      </c>
      <c r="B106" s="1">
        <v>-352.37</v>
      </c>
    </row>
    <row r="107" spans="1:2">
      <c r="A107" s="35" t="s">
        <v>243</v>
      </c>
      <c r="B107" s="1">
        <v>-704.74</v>
      </c>
    </row>
    <row r="108" spans="1:2">
      <c r="A108" s="35" t="s">
        <v>274</v>
      </c>
      <c r="B108" s="1">
        <v>-352.37</v>
      </c>
    </row>
    <row r="109" spans="1:2">
      <c r="A109" s="3" t="s">
        <v>63</v>
      </c>
      <c r="B109" s="1">
        <v>-669.47</v>
      </c>
    </row>
    <row r="110" spans="1:2">
      <c r="A110" s="35" t="s">
        <v>63</v>
      </c>
      <c r="B110" s="1">
        <v>-125.11</v>
      </c>
    </row>
    <row r="111" spans="1:2">
      <c r="A111" s="35" t="s">
        <v>226</v>
      </c>
      <c r="B111" s="1">
        <v>-322.74</v>
      </c>
    </row>
    <row r="112" spans="1:2">
      <c r="A112" s="35" t="s">
        <v>313</v>
      </c>
      <c r="B112" s="1">
        <v>-221.62</v>
      </c>
    </row>
    <row r="113" spans="1:2">
      <c r="A113" s="3" t="s">
        <v>159</v>
      </c>
      <c r="B113" s="1">
        <v>-96.42</v>
      </c>
    </row>
    <row r="114" spans="1:2">
      <c r="A114" s="35" t="s">
        <v>106</v>
      </c>
      <c r="B114" s="1">
        <v>-10.42</v>
      </c>
    </row>
    <row r="115" spans="1:2">
      <c r="A115" s="35" t="s">
        <v>285</v>
      </c>
      <c r="B115" s="1">
        <v>-27.72</v>
      </c>
    </row>
    <row r="116" spans="1:2">
      <c r="A116" s="35" t="s">
        <v>322</v>
      </c>
      <c r="B116" s="1">
        <v>-22.97</v>
      </c>
    </row>
    <row r="117" spans="1:2">
      <c r="A117" s="35" t="s">
        <v>327</v>
      </c>
      <c r="B117" s="1">
        <v>-35.31</v>
      </c>
    </row>
    <row r="118" spans="1:2">
      <c r="A118" s="3" t="s">
        <v>229</v>
      </c>
      <c r="B118" s="1">
        <v>-8</v>
      </c>
    </row>
    <row r="119" spans="1:2">
      <c r="A119" s="35" t="s">
        <v>13</v>
      </c>
      <c r="B119" s="1">
        <v>-8</v>
      </c>
    </row>
    <row r="120" spans="1:2">
      <c r="A120" s="3" t="s">
        <v>227</v>
      </c>
      <c r="B120" s="1">
        <v>-80.290000000000006</v>
      </c>
    </row>
    <row r="121" spans="1:2">
      <c r="A121" s="35" t="s">
        <v>242</v>
      </c>
      <c r="B121" s="1">
        <v>-11.47</v>
      </c>
    </row>
    <row r="122" spans="1:2">
      <c r="A122" s="35" t="s">
        <v>53</v>
      </c>
      <c r="B122" s="1">
        <v>-68.820000000000007</v>
      </c>
    </row>
    <row r="123" spans="1:2">
      <c r="A123" s="3" t="s">
        <v>228</v>
      </c>
      <c r="B123" s="1">
        <v>-7.5</v>
      </c>
    </row>
    <row r="124" spans="1:2">
      <c r="A124" s="35" t="s">
        <v>56</v>
      </c>
      <c r="B124" s="1">
        <v>-5</v>
      </c>
    </row>
    <row r="125" spans="1:2">
      <c r="A125" s="35" t="s">
        <v>230</v>
      </c>
      <c r="B125" s="1">
        <v>-2.5</v>
      </c>
    </row>
    <row r="126" spans="1:2">
      <c r="A126" s="3" t="s">
        <v>142</v>
      </c>
      <c r="B126" s="1">
        <v>310</v>
      </c>
    </row>
    <row r="127" spans="1:2">
      <c r="A127" s="35" t="s">
        <v>195</v>
      </c>
      <c r="B127" s="1">
        <v>200</v>
      </c>
    </row>
    <row r="128" spans="1:2">
      <c r="A128" s="35" t="s">
        <v>117</v>
      </c>
      <c r="B128" s="1">
        <v>110</v>
      </c>
    </row>
    <row r="129" spans="1:2">
      <c r="A129" s="3" t="s">
        <v>144</v>
      </c>
      <c r="B129" s="1">
        <v>3200</v>
      </c>
    </row>
    <row r="130" spans="1:2">
      <c r="A130" s="35" t="s">
        <v>205</v>
      </c>
      <c r="B130" s="1">
        <v>1000</v>
      </c>
    </row>
    <row r="131" spans="1:2">
      <c r="A131" s="35" t="s">
        <v>114</v>
      </c>
      <c r="B131" s="1">
        <v>200</v>
      </c>
    </row>
    <row r="132" spans="1:2">
      <c r="A132" s="35" t="s">
        <v>44</v>
      </c>
      <c r="B132" s="1">
        <v>2000</v>
      </c>
    </row>
    <row r="133" spans="1:2">
      <c r="A133" s="3" t="s">
        <v>268</v>
      </c>
      <c r="B133" s="1">
        <v>522</v>
      </c>
    </row>
    <row r="134" spans="1:2">
      <c r="A134" s="35" t="s">
        <v>114</v>
      </c>
      <c r="B134" s="1">
        <v>350</v>
      </c>
    </row>
    <row r="135" spans="1:2">
      <c r="A135" s="35" t="s">
        <v>251</v>
      </c>
      <c r="B135" s="1">
        <v>172</v>
      </c>
    </row>
    <row r="136" spans="1:2">
      <c r="A136" s="3" t="s">
        <v>141</v>
      </c>
      <c r="B136" s="1">
        <v>230</v>
      </c>
    </row>
    <row r="137" spans="1:2">
      <c r="A137" s="35" t="s">
        <v>123</v>
      </c>
      <c r="B137" s="1">
        <v>120</v>
      </c>
    </row>
    <row r="138" spans="1:2">
      <c r="A138" s="35" t="s">
        <v>166</v>
      </c>
      <c r="B138" s="1">
        <v>110</v>
      </c>
    </row>
    <row r="139" spans="1:2">
      <c r="A139" s="3" t="s">
        <v>153</v>
      </c>
      <c r="B139" s="1">
        <v>-23.5</v>
      </c>
    </row>
    <row r="140" spans="1:2">
      <c r="A140" s="35" t="s">
        <v>90</v>
      </c>
      <c r="B140" s="1">
        <v>-23.5</v>
      </c>
    </row>
    <row r="141" spans="1:2">
      <c r="A141" s="3" t="s">
        <v>158</v>
      </c>
      <c r="B141" s="1">
        <v>-10.58</v>
      </c>
    </row>
    <row r="142" spans="1:2">
      <c r="A142" s="35" t="s">
        <v>105</v>
      </c>
      <c r="B142" s="1">
        <v>-10.58</v>
      </c>
    </row>
    <row r="143" spans="1:2">
      <c r="A143" s="3" t="s">
        <v>137</v>
      </c>
      <c r="B143" s="1">
        <v>-13.15</v>
      </c>
    </row>
    <row r="144" spans="1:2">
      <c r="A144" s="35" t="s">
        <v>36</v>
      </c>
      <c r="B144" s="1">
        <v>-13.15</v>
      </c>
    </row>
    <row r="145" spans="1:2">
      <c r="A145" s="3" t="s">
        <v>152</v>
      </c>
      <c r="B145" s="1">
        <v>-23.95</v>
      </c>
    </row>
    <row r="146" spans="1:2">
      <c r="A146" s="35" t="s">
        <v>89</v>
      </c>
      <c r="B146" s="1">
        <v>-23.95</v>
      </c>
    </row>
    <row r="147" spans="1:2">
      <c r="A147" s="3" t="s">
        <v>133</v>
      </c>
      <c r="B147" s="1">
        <v>-32.64</v>
      </c>
    </row>
    <row r="148" spans="1:2">
      <c r="A148" s="35" t="s">
        <v>25</v>
      </c>
      <c r="B148" s="1">
        <v>-32.64</v>
      </c>
    </row>
    <row r="149" spans="1:2">
      <c r="A149" s="3" t="s">
        <v>140</v>
      </c>
      <c r="B149" s="1">
        <v>-430.98999999999995</v>
      </c>
    </row>
    <row r="150" spans="1:2">
      <c r="A150" s="35" t="s">
        <v>69</v>
      </c>
      <c r="B150" s="1">
        <v>-15.4</v>
      </c>
    </row>
    <row r="151" spans="1:2">
      <c r="A151" s="35" t="s">
        <v>120</v>
      </c>
      <c r="B151" s="1">
        <v>-396.59</v>
      </c>
    </row>
    <row r="152" spans="1:2">
      <c r="A152" s="35" t="s">
        <v>307</v>
      </c>
      <c r="B152" s="1">
        <v>-19</v>
      </c>
    </row>
    <row r="153" spans="1:2">
      <c r="A153" s="3" t="s">
        <v>127</v>
      </c>
      <c r="B153" s="1">
        <v>-248.42999999999995</v>
      </c>
    </row>
    <row r="154" spans="1:2">
      <c r="A154" s="35" t="s">
        <v>168</v>
      </c>
      <c r="B154" s="1">
        <v>123.09</v>
      </c>
    </row>
    <row r="155" spans="1:2">
      <c r="A155" s="35" t="s">
        <v>48</v>
      </c>
      <c r="B155" s="1">
        <v>-50.15</v>
      </c>
    </row>
    <row r="156" spans="1:2">
      <c r="A156" s="35" t="s">
        <v>122</v>
      </c>
      <c r="B156" s="1">
        <v>-71.209999999999994</v>
      </c>
    </row>
    <row r="157" spans="1:2">
      <c r="A157" s="35" t="s">
        <v>67</v>
      </c>
      <c r="B157" s="1">
        <v>-50.15</v>
      </c>
    </row>
    <row r="158" spans="1:2">
      <c r="A158" s="35" t="s">
        <v>198</v>
      </c>
      <c r="B158" s="1">
        <v>-50.15</v>
      </c>
    </row>
    <row r="159" spans="1:2">
      <c r="A159" s="35" t="s">
        <v>245</v>
      </c>
      <c r="B159" s="1">
        <v>-63.39</v>
      </c>
    </row>
    <row r="160" spans="1:2">
      <c r="A160" s="35" t="s">
        <v>298</v>
      </c>
      <c r="B160" s="1">
        <v>15</v>
      </c>
    </row>
    <row r="161" spans="1:2">
      <c r="A161" s="35" t="s">
        <v>273</v>
      </c>
      <c r="B161" s="1">
        <v>-63.39</v>
      </c>
    </row>
    <row r="162" spans="1:2">
      <c r="A162" s="35" t="s">
        <v>308</v>
      </c>
      <c r="B162" s="1">
        <v>-63.39</v>
      </c>
    </row>
    <row r="163" spans="1:2">
      <c r="A163" s="35" t="s">
        <v>306</v>
      </c>
      <c r="B163" s="1">
        <v>17.809999999999999</v>
      </c>
    </row>
    <row r="164" spans="1:2">
      <c r="A164" s="35" t="s">
        <v>317</v>
      </c>
      <c r="B164" s="1">
        <v>7.5</v>
      </c>
    </row>
    <row r="165" spans="1:2">
      <c r="A165" s="3" t="s">
        <v>300</v>
      </c>
      <c r="B165" s="1">
        <v>-25</v>
      </c>
    </row>
    <row r="166" spans="1:2">
      <c r="A166" s="35" t="s">
        <v>270</v>
      </c>
      <c r="B166" s="1">
        <v>-25</v>
      </c>
    </row>
    <row r="167" spans="1:2">
      <c r="A167" s="3" t="s">
        <v>156</v>
      </c>
      <c r="B167" s="1">
        <v>-15</v>
      </c>
    </row>
    <row r="168" spans="1:2">
      <c r="A168" s="35" t="s">
        <v>101</v>
      </c>
      <c r="B168" s="1">
        <v>-15</v>
      </c>
    </row>
    <row r="169" spans="1:2">
      <c r="A169" s="3" t="s">
        <v>138</v>
      </c>
      <c r="B169" s="1">
        <v>-55.930000000000007</v>
      </c>
    </row>
    <row r="170" spans="1:2">
      <c r="A170" s="35" t="s">
        <v>37</v>
      </c>
      <c r="B170" s="1">
        <v>-7.99</v>
      </c>
    </row>
    <row r="171" spans="1:2">
      <c r="A171" s="35" t="s">
        <v>224</v>
      </c>
      <c r="B171" s="1">
        <v>-7.99</v>
      </c>
    </row>
    <row r="172" spans="1:2">
      <c r="A172" s="35" t="s">
        <v>189</v>
      </c>
      <c r="B172" s="1">
        <v>-7.99</v>
      </c>
    </row>
    <row r="173" spans="1:2">
      <c r="A173" s="35" t="s">
        <v>112</v>
      </c>
      <c r="B173" s="1">
        <v>-7.99</v>
      </c>
    </row>
    <row r="174" spans="1:2">
      <c r="A174" s="35" t="s">
        <v>252</v>
      </c>
      <c r="B174" s="1">
        <v>-7.99</v>
      </c>
    </row>
    <row r="175" spans="1:2">
      <c r="A175" s="35" t="s">
        <v>321</v>
      </c>
      <c r="B175" s="1">
        <v>-7.99</v>
      </c>
    </row>
    <row r="176" spans="1:2">
      <c r="A176" s="35" t="s">
        <v>342</v>
      </c>
      <c r="B176" s="1">
        <v>-7.99</v>
      </c>
    </row>
    <row r="177" spans="1:2">
      <c r="A177" s="3" t="s">
        <v>150</v>
      </c>
      <c r="B177" s="1">
        <v>-34.75</v>
      </c>
    </row>
    <row r="178" spans="1:2">
      <c r="A178" s="35" t="s">
        <v>86</v>
      </c>
      <c r="B178" s="1">
        <v>-34.75</v>
      </c>
    </row>
    <row r="179" spans="1:2">
      <c r="A179" s="3" t="s">
        <v>75</v>
      </c>
      <c r="B179" s="1">
        <v>-553.54</v>
      </c>
    </row>
    <row r="180" spans="1:2">
      <c r="A180" s="35" t="s">
        <v>52</v>
      </c>
      <c r="B180" s="1">
        <v>-77.069999999999993</v>
      </c>
    </row>
    <row r="181" spans="1:2">
      <c r="A181" s="35" t="s">
        <v>121</v>
      </c>
      <c r="B181" s="1">
        <v>-91.26</v>
      </c>
    </row>
    <row r="182" spans="1:2">
      <c r="A182" s="35" t="s">
        <v>66</v>
      </c>
      <c r="B182" s="1">
        <v>-83.5</v>
      </c>
    </row>
    <row r="183" spans="1:2">
      <c r="A183" s="35" t="s">
        <v>203</v>
      </c>
      <c r="B183" s="1">
        <v>-77.78</v>
      </c>
    </row>
    <row r="184" spans="1:2">
      <c r="A184" s="35" t="s">
        <v>244</v>
      </c>
      <c r="B184" s="1">
        <v>-93.41</v>
      </c>
    </row>
    <row r="185" spans="1:2">
      <c r="A185" s="35" t="s">
        <v>275</v>
      </c>
      <c r="B185" s="1">
        <v>-62.99</v>
      </c>
    </row>
    <row r="186" spans="1:2">
      <c r="A186" s="35" t="s">
        <v>304</v>
      </c>
      <c r="B186" s="1">
        <v>-67.53</v>
      </c>
    </row>
    <row r="187" spans="1:2">
      <c r="A187" s="3" t="s">
        <v>235</v>
      </c>
      <c r="B187" s="1">
        <v>-77.900000000000006</v>
      </c>
    </row>
    <row r="188" spans="1:2">
      <c r="A188" s="35" t="s">
        <v>236</v>
      </c>
      <c r="B188" s="1">
        <v>-77.900000000000006</v>
      </c>
    </row>
    <row r="189" spans="1:2">
      <c r="A189" s="3" t="s">
        <v>231</v>
      </c>
      <c r="B189" s="1">
        <v>-4</v>
      </c>
    </row>
    <row r="190" spans="1:2">
      <c r="A190" s="35" t="s">
        <v>113</v>
      </c>
      <c r="B190" s="1">
        <v>-4</v>
      </c>
    </row>
    <row r="191" spans="1:2">
      <c r="A191" s="3" t="s">
        <v>240</v>
      </c>
      <c r="B191" s="1">
        <v>245</v>
      </c>
    </row>
    <row r="192" spans="1:2">
      <c r="A192" s="35" t="s">
        <v>239</v>
      </c>
      <c r="B192" s="1">
        <v>45</v>
      </c>
    </row>
    <row r="193" spans="1:2">
      <c r="A193" s="35" t="s">
        <v>247</v>
      </c>
      <c r="B193" s="1">
        <v>200</v>
      </c>
    </row>
    <row r="194" spans="1:2">
      <c r="A194" s="3" t="s">
        <v>136</v>
      </c>
      <c r="B194" s="1">
        <v>-16</v>
      </c>
    </row>
    <row r="195" spans="1:2">
      <c r="A195" s="35" t="s">
        <v>34</v>
      </c>
      <c r="B195" s="1">
        <v>-16</v>
      </c>
    </row>
    <row r="196" spans="1:2">
      <c r="A196" s="3" t="s">
        <v>135</v>
      </c>
      <c r="B196" s="1">
        <v>-378.83000000000004</v>
      </c>
    </row>
    <row r="197" spans="1:2">
      <c r="A197" s="35" t="s">
        <v>102</v>
      </c>
      <c r="B197" s="1">
        <v>-14.15</v>
      </c>
    </row>
    <row r="198" spans="1:2">
      <c r="A198" s="35" t="s">
        <v>80</v>
      </c>
      <c r="B198" s="1">
        <v>-42.9</v>
      </c>
    </row>
    <row r="199" spans="1:2">
      <c r="A199" s="35" t="s">
        <v>175</v>
      </c>
      <c r="B199" s="1">
        <v>-20.89</v>
      </c>
    </row>
    <row r="200" spans="1:2">
      <c r="A200" s="35" t="s">
        <v>177</v>
      </c>
      <c r="B200" s="1">
        <v>-15.9</v>
      </c>
    </row>
    <row r="201" spans="1:2">
      <c r="A201" s="35" t="s">
        <v>94</v>
      </c>
      <c r="B201" s="1">
        <v>-19.899999999999999</v>
      </c>
    </row>
    <row r="202" spans="1:2">
      <c r="A202" s="35" t="s">
        <v>225</v>
      </c>
      <c r="B202" s="1">
        <v>-36.11</v>
      </c>
    </row>
    <row r="203" spans="1:2">
      <c r="A203" s="35" t="s">
        <v>186</v>
      </c>
      <c r="B203" s="1">
        <v>-28.8</v>
      </c>
    </row>
    <row r="204" spans="1:2">
      <c r="A204" s="35" t="s">
        <v>223</v>
      </c>
      <c r="B204" s="1">
        <v>-35</v>
      </c>
    </row>
    <row r="205" spans="1:2">
      <c r="A205" s="35" t="s">
        <v>32</v>
      </c>
      <c r="B205" s="1">
        <v>-17.899999999999999</v>
      </c>
    </row>
    <row r="206" spans="1:2">
      <c r="A206" s="35" t="s">
        <v>31</v>
      </c>
      <c r="B206" s="1">
        <v>-18.100000000000001</v>
      </c>
    </row>
    <row r="207" spans="1:2">
      <c r="A207" s="35" t="s">
        <v>171</v>
      </c>
      <c r="B207" s="1">
        <v>-20.5</v>
      </c>
    </row>
    <row r="208" spans="1:2">
      <c r="A208" s="35" t="s">
        <v>254</v>
      </c>
      <c r="B208" s="1">
        <v>-20.5</v>
      </c>
    </row>
    <row r="209" spans="1:2">
      <c r="A209" s="35" t="s">
        <v>284</v>
      </c>
      <c r="B209" s="1">
        <v>-31.7</v>
      </c>
    </row>
    <row r="210" spans="1:2">
      <c r="A210" s="35" t="s">
        <v>287</v>
      </c>
      <c r="B210" s="1">
        <v>-20.5</v>
      </c>
    </row>
    <row r="211" spans="1:2">
      <c r="A211" s="35" t="s">
        <v>290</v>
      </c>
      <c r="B211" s="1">
        <v>-17.23</v>
      </c>
    </row>
    <row r="212" spans="1:2">
      <c r="A212" s="35" t="s">
        <v>292</v>
      </c>
      <c r="B212" s="1">
        <v>-13.8</v>
      </c>
    </row>
    <row r="213" spans="1:2">
      <c r="A213" s="35" t="s">
        <v>296</v>
      </c>
      <c r="B213" s="1">
        <v>-4.95</v>
      </c>
    </row>
    <row r="214" spans="1:2">
      <c r="A214" s="3" t="s">
        <v>126</v>
      </c>
      <c r="B214" s="1">
        <v>794.89</v>
      </c>
    </row>
    <row r="215" spans="1:2">
      <c r="A215" s="35" t="s">
        <v>54</v>
      </c>
      <c r="B215" s="1">
        <v>794.89</v>
      </c>
    </row>
    <row r="216" spans="1:2">
      <c r="A216" s="3" t="s">
        <v>130</v>
      </c>
      <c r="B216" s="1">
        <v>1120</v>
      </c>
    </row>
    <row r="217" spans="1:2">
      <c r="A217" s="35" t="s">
        <v>16</v>
      </c>
      <c r="B217" s="1">
        <v>1120</v>
      </c>
    </row>
    <row r="218" spans="1:2">
      <c r="A218" s="3" t="s">
        <v>169</v>
      </c>
      <c r="B218" s="1">
        <v>1000</v>
      </c>
    </row>
    <row r="219" spans="1:2">
      <c r="A219" s="35" t="s">
        <v>16</v>
      </c>
      <c r="B219" s="1">
        <v>1000</v>
      </c>
    </row>
    <row r="220" spans="1:2">
      <c r="A220" s="3" t="s">
        <v>147</v>
      </c>
      <c r="B220" s="1">
        <v>-41</v>
      </c>
    </row>
    <row r="221" spans="1:2">
      <c r="A221" s="35" t="s">
        <v>81</v>
      </c>
      <c r="B221" s="1">
        <v>-41</v>
      </c>
    </row>
    <row r="222" spans="1:2">
      <c r="A222" s="3" t="s">
        <v>132</v>
      </c>
      <c r="B222" s="1">
        <v>-127.8</v>
      </c>
    </row>
    <row r="223" spans="1:2">
      <c r="A223" s="35" t="s">
        <v>24</v>
      </c>
      <c r="B223" s="1">
        <v>-35.700000000000003</v>
      </c>
    </row>
    <row r="224" spans="1:2">
      <c r="A224" s="35" t="s">
        <v>218</v>
      </c>
      <c r="B224" s="1">
        <v>-20.8</v>
      </c>
    </row>
    <row r="225" spans="1:2">
      <c r="A225" s="35" t="s">
        <v>182</v>
      </c>
      <c r="B225" s="1">
        <v>-14.1</v>
      </c>
    </row>
    <row r="226" spans="1:2">
      <c r="A226" s="35" t="s">
        <v>98</v>
      </c>
      <c r="B226" s="1">
        <v>-16.7</v>
      </c>
    </row>
    <row r="227" spans="1:2">
      <c r="A227" s="35" t="s">
        <v>286</v>
      </c>
      <c r="B227" s="1">
        <v>-26</v>
      </c>
    </row>
    <row r="228" spans="1:2">
      <c r="A228" s="35" t="s">
        <v>328</v>
      </c>
      <c r="B228" s="1">
        <v>-14.5</v>
      </c>
    </row>
    <row r="229" spans="1:2">
      <c r="A229" s="3" t="s">
        <v>42</v>
      </c>
      <c r="B229" s="1">
        <v>-540</v>
      </c>
    </row>
    <row r="230" spans="1:2">
      <c r="A230" s="35" t="s">
        <v>200</v>
      </c>
      <c r="B230" s="1">
        <v>-30</v>
      </c>
    </row>
    <row r="231" spans="1:2">
      <c r="A231" s="35" t="s">
        <v>199</v>
      </c>
      <c r="B231" s="1">
        <v>-30</v>
      </c>
    </row>
    <row r="232" spans="1:2">
      <c r="A232" s="35" t="s">
        <v>70</v>
      </c>
      <c r="B232" s="1">
        <v>-20</v>
      </c>
    </row>
    <row r="233" spans="1:2">
      <c r="A233" s="35" t="s">
        <v>201</v>
      </c>
      <c r="B233" s="1">
        <v>-20</v>
      </c>
    </row>
    <row r="234" spans="1:2">
      <c r="A234" s="35" t="s">
        <v>124</v>
      </c>
      <c r="B234" s="1">
        <v>-20</v>
      </c>
    </row>
    <row r="235" spans="1:2">
      <c r="A235" s="35" t="s">
        <v>119</v>
      </c>
      <c r="B235" s="1">
        <v>-80</v>
      </c>
    </row>
    <row r="236" spans="1:2">
      <c r="A236" s="35" t="s">
        <v>202</v>
      </c>
      <c r="B236" s="1">
        <v>-40</v>
      </c>
    </row>
    <row r="237" spans="1:2">
      <c r="A237" s="35" t="s">
        <v>115</v>
      </c>
      <c r="B237" s="1">
        <v>-60</v>
      </c>
    </row>
    <row r="238" spans="1:2">
      <c r="A238" s="35" t="s">
        <v>116</v>
      </c>
      <c r="B238" s="1">
        <v>-30</v>
      </c>
    </row>
    <row r="239" spans="1:2">
      <c r="A239" s="35" t="s">
        <v>43</v>
      </c>
      <c r="B239" s="1">
        <v>-20</v>
      </c>
    </row>
    <row r="240" spans="1:2">
      <c r="A240" s="35" t="s">
        <v>272</v>
      </c>
      <c r="B240" s="1">
        <v>-50</v>
      </c>
    </row>
    <row r="241" spans="1:2">
      <c r="A241" s="35" t="s">
        <v>315</v>
      </c>
      <c r="B241" s="1">
        <v>-40</v>
      </c>
    </row>
    <row r="242" spans="1:2">
      <c r="A242" s="35" t="s">
        <v>316</v>
      </c>
      <c r="B242" s="1">
        <v>-100</v>
      </c>
    </row>
    <row r="243" spans="1:2">
      <c r="A243" s="3" t="s">
        <v>194</v>
      </c>
      <c r="B243" s="1">
        <v>5323.96</v>
      </c>
    </row>
    <row r="244" spans="1:2">
      <c r="A244" s="35" t="s">
        <v>348</v>
      </c>
      <c r="B244" s="1">
        <v>191.51</v>
      </c>
    </row>
    <row r="245" spans="1:2">
      <c r="A245" s="35" t="s">
        <v>349</v>
      </c>
      <c r="B245" s="1">
        <v>692.56</v>
      </c>
    </row>
    <row r="246" spans="1:2">
      <c r="A246" s="35" t="s">
        <v>350</v>
      </c>
      <c r="B246" s="1">
        <v>651.92999999999995</v>
      </c>
    </row>
    <row r="247" spans="1:2">
      <c r="A247" s="35" t="s">
        <v>351</v>
      </c>
      <c r="B247" s="1">
        <v>1066.67</v>
      </c>
    </row>
    <row r="248" spans="1:2">
      <c r="A248" s="35" t="s">
        <v>352</v>
      </c>
      <c r="B248" s="1">
        <v>795.45</v>
      </c>
    </row>
    <row r="249" spans="1:2">
      <c r="A249" s="35" t="s">
        <v>346</v>
      </c>
      <c r="B249" s="1">
        <v>1011.98</v>
      </c>
    </row>
    <row r="250" spans="1:2">
      <c r="A250" s="35" t="s">
        <v>347</v>
      </c>
      <c r="B250" s="1">
        <v>913.86</v>
      </c>
    </row>
    <row r="251" spans="1:2">
      <c r="A251" s="3" t="s">
        <v>301</v>
      </c>
      <c r="B251" s="1">
        <v>-5</v>
      </c>
    </row>
    <row r="252" spans="1:2">
      <c r="A252" s="35" t="s">
        <v>277</v>
      </c>
      <c r="B252" s="1">
        <v>-5</v>
      </c>
    </row>
    <row r="253" spans="1:2">
      <c r="A253" s="3" t="s">
        <v>155</v>
      </c>
      <c r="B253" s="1">
        <v>-15.8</v>
      </c>
    </row>
    <row r="254" spans="1:2">
      <c r="A254" s="35" t="s">
        <v>100</v>
      </c>
      <c r="B254" s="1">
        <v>-15.8</v>
      </c>
    </row>
    <row r="255" spans="1:2">
      <c r="A255" s="3" t="s">
        <v>154</v>
      </c>
      <c r="B255" s="1">
        <v>-274.8</v>
      </c>
    </row>
    <row r="256" spans="1:2">
      <c r="A256" s="35" t="s">
        <v>174</v>
      </c>
      <c r="B256" s="1">
        <v>-144</v>
      </c>
    </row>
    <row r="257" spans="1:2">
      <c r="A257" s="35" t="s">
        <v>91</v>
      </c>
      <c r="B257" s="1">
        <v>-22.8</v>
      </c>
    </row>
    <row r="258" spans="1:2">
      <c r="A258" s="35" t="s">
        <v>324</v>
      </c>
      <c r="B258" s="1">
        <v>-108</v>
      </c>
    </row>
    <row r="259" spans="1:2">
      <c r="A259" s="3" t="s">
        <v>191</v>
      </c>
      <c r="B259" s="1">
        <v>-2336.9100000000008</v>
      </c>
    </row>
    <row r="260" spans="1:2">
      <c r="A260" s="35" t="s">
        <v>173</v>
      </c>
      <c r="B260" s="1">
        <v>-43.65</v>
      </c>
    </row>
    <row r="261" spans="1:2">
      <c r="A261" s="35" t="s">
        <v>211</v>
      </c>
      <c r="B261" s="1">
        <v>-63.23</v>
      </c>
    </row>
    <row r="262" spans="1:2">
      <c r="A262" s="35" t="s">
        <v>78</v>
      </c>
      <c r="B262" s="1">
        <v>-92.61</v>
      </c>
    </row>
    <row r="263" spans="1:2">
      <c r="A263" s="35" t="s">
        <v>92</v>
      </c>
      <c r="B263" s="1">
        <v>-21.49</v>
      </c>
    </row>
    <row r="264" spans="1:2">
      <c r="A264" s="35" t="s">
        <v>99</v>
      </c>
      <c r="B264" s="1">
        <v>-16.12</v>
      </c>
    </row>
    <row r="265" spans="1:2">
      <c r="A265" s="35" t="s">
        <v>96</v>
      </c>
      <c r="B265" s="1">
        <v>-17.88</v>
      </c>
    </row>
    <row r="266" spans="1:2">
      <c r="A266" s="35" t="s">
        <v>88</v>
      </c>
      <c r="B266" s="1">
        <v>-25.29</v>
      </c>
    </row>
    <row r="267" spans="1:2">
      <c r="A267" s="35" t="s">
        <v>28</v>
      </c>
      <c r="B267" s="1">
        <v>-28.78</v>
      </c>
    </row>
    <row r="268" spans="1:2">
      <c r="A268" s="35" t="s">
        <v>216</v>
      </c>
      <c r="B268" s="1">
        <v>-61.55</v>
      </c>
    </row>
    <row r="269" spans="1:2">
      <c r="A269" s="35" t="s">
        <v>176</v>
      </c>
      <c r="B269" s="1">
        <v>-11.69</v>
      </c>
    </row>
    <row r="270" spans="1:2">
      <c r="A270" s="35" t="s">
        <v>19</v>
      </c>
      <c r="B270" s="1">
        <v>-94.07</v>
      </c>
    </row>
    <row r="271" spans="1:2">
      <c r="A271" s="35" t="s">
        <v>26</v>
      </c>
      <c r="B271" s="1">
        <v>-32.229999999999997</v>
      </c>
    </row>
    <row r="272" spans="1:2">
      <c r="A272" s="35" t="s">
        <v>179</v>
      </c>
      <c r="B272" s="1">
        <v>-55.14</v>
      </c>
    </row>
    <row r="273" spans="1:2">
      <c r="A273" s="35" t="s">
        <v>95</v>
      </c>
      <c r="B273" s="1">
        <v>-18.690000000000001</v>
      </c>
    </row>
    <row r="274" spans="1:2">
      <c r="A274" s="35" t="s">
        <v>97</v>
      </c>
      <c r="B274" s="1">
        <v>-17.64</v>
      </c>
    </row>
    <row r="275" spans="1:2">
      <c r="A275" s="35" t="s">
        <v>220</v>
      </c>
      <c r="B275" s="1">
        <v>-21.42</v>
      </c>
    </row>
    <row r="276" spans="1:2">
      <c r="A276" s="35" t="s">
        <v>181</v>
      </c>
      <c r="B276" s="1">
        <v>-100.1</v>
      </c>
    </row>
    <row r="277" spans="1:2">
      <c r="A277" s="35" t="s">
        <v>221</v>
      </c>
      <c r="B277" s="1">
        <v>-18.11</v>
      </c>
    </row>
    <row r="278" spans="1:2">
      <c r="A278" s="35" t="s">
        <v>222</v>
      </c>
      <c r="B278" s="1">
        <v>-86.79</v>
      </c>
    </row>
    <row r="279" spans="1:2">
      <c r="A279" s="35" t="s">
        <v>21</v>
      </c>
      <c r="B279" s="1">
        <v>-51.67</v>
      </c>
    </row>
    <row r="280" spans="1:2">
      <c r="A280" s="35" t="s">
        <v>187</v>
      </c>
      <c r="B280" s="1">
        <v>-10.48</v>
      </c>
    </row>
    <row r="281" spans="1:2">
      <c r="A281" s="35" t="s">
        <v>29</v>
      </c>
      <c r="B281" s="1">
        <v>-28.15</v>
      </c>
    </row>
    <row r="282" spans="1:2">
      <c r="A282" s="35" t="s">
        <v>190</v>
      </c>
      <c r="B282" s="1">
        <v>-19.760000000000002</v>
      </c>
    </row>
    <row r="283" spans="1:2">
      <c r="A283" s="35" t="s">
        <v>30</v>
      </c>
      <c r="B283" s="1">
        <v>-25.5</v>
      </c>
    </row>
    <row r="284" spans="1:2">
      <c r="A284" s="35" t="s">
        <v>170</v>
      </c>
      <c r="B284" s="1">
        <v>-40.17</v>
      </c>
    </row>
    <row r="285" spans="1:2">
      <c r="A285" s="35" t="s">
        <v>23</v>
      </c>
      <c r="B285" s="1">
        <v>-40.270000000000003</v>
      </c>
    </row>
    <row r="286" spans="1:2">
      <c r="A286" s="35" t="s">
        <v>172</v>
      </c>
      <c r="B286" s="1">
        <v>-67.680000000000007</v>
      </c>
    </row>
    <row r="287" spans="1:2">
      <c r="A287" s="35" t="s">
        <v>264</v>
      </c>
      <c r="B287" s="1">
        <v>-194.87</v>
      </c>
    </row>
    <row r="288" spans="1:2">
      <c r="A288" s="35" t="s">
        <v>263</v>
      </c>
      <c r="B288" s="1">
        <v>-120.25</v>
      </c>
    </row>
    <row r="289" spans="1:2">
      <c r="A289" s="35" t="s">
        <v>262</v>
      </c>
      <c r="B289" s="1">
        <v>-117.98</v>
      </c>
    </row>
    <row r="290" spans="1:2">
      <c r="A290" s="35" t="s">
        <v>261</v>
      </c>
      <c r="B290" s="1">
        <v>-66.89</v>
      </c>
    </row>
    <row r="291" spans="1:2">
      <c r="A291" s="35" t="s">
        <v>260</v>
      </c>
      <c r="B291" s="1">
        <v>-54.44</v>
      </c>
    </row>
    <row r="292" spans="1:2">
      <c r="A292" s="35" t="s">
        <v>258</v>
      </c>
      <c r="B292" s="1">
        <v>-34.96</v>
      </c>
    </row>
    <row r="293" spans="1:2">
      <c r="A293" s="35" t="s">
        <v>257</v>
      </c>
      <c r="B293" s="1">
        <v>-33.17</v>
      </c>
    </row>
    <row r="294" spans="1:2">
      <c r="A294" s="35" t="s">
        <v>256</v>
      </c>
      <c r="B294" s="1">
        <v>-30.96</v>
      </c>
    </row>
    <row r="295" spans="1:2">
      <c r="A295" s="35" t="s">
        <v>253</v>
      </c>
      <c r="B295" s="1">
        <v>-18.41</v>
      </c>
    </row>
    <row r="296" spans="1:2">
      <c r="A296" s="35" t="s">
        <v>278</v>
      </c>
      <c r="B296" s="1">
        <v>-183.04</v>
      </c>
    </row>
    <row r="297" spans="1:2">
      <c r="A297" s="35" t="s">
        <v>280</v>
      </c>
      <c r="B297" s="1">
        <v>-40</v>
      </c>
    </row>
    <row r="298" spans="1:2">
      <c r="A298" s="35" t="s">
        <v>281</v>
      </c>
      <c r="B298" s="1">
        <v>-34.630000000000003</v>
      </c>
    </row>
    <row r="299" spans="1:2">
      <c r="A299" s="35" t="s">
        <v>282</v>
      </c>
      <c r="B299" s="1">
        <v>-33.99</v>
      </c>
    </row>
    <row r="300" spans="1:2">
      <c r="A300" s="35" t="s">
        <v>294</v>
      </c>
      <c r="B300" s="1">
        <v>-11.85</v>
      </c>
    </row>
    <row r="301" spans="1:2">
      <c r="A301" s="35" t="s">
        <v>332</v>
      </c>
      <c r="B301" s="1">
        <v>-65.13</v>
      </c>
    </row>
    <row r="302" spans="1:2">
      <c r="A302" s="35" t="s">
        <v>333</v>
      </c>
      <c r="B302" s="1">
        <v>-39.729999999999997</v>
      </c>
    </row>
    <row r="303" spans="1:2">
      <c r="A303" s="35" t="s">
        <v>335</v>
      </c>
      <c r="B303" s="1">
        <v>-56.61</v>
      </c>
    </row>
    <row r="304" spans="1:2">
      <c r="A304" s="35" t="s">
        <v>341</v>
      </c>
      <c r="B304" s="1">
        <v>-58.08</v>
      </c>
    </row>
    <row r="305" spans="1:2">
      <c r="A305" s="35" t="s">
        <v>343</v>
      </c>
      <c r="B305" s="1">
        <v>-31.76</v>
      </c>
    </row>
    <row r="306" spans="1:2">
      <c r="A306" s="3" t="s">
        <v>210</v>
      </c>
      <c r="B306" s="1">
        <v>-909</v>
      </c>
    </row>
    <row r="307" spans="1:2">
      <c r="A307" s="35" t="s">
        <v>206</v>
      </c>
      <c r="B307" s="1">
        <v>-909</v>
      </c>
    </row>
    <row r="308" spans="1:2">
      <c r="A308" s="3" t="s">
        <v>60</v>
      </c>
      <c r="B308" s="1">
        <v>-702</v>
      </c>
    </row>
    <row r="309" spans="1:2">
      <c r="A309" s="35" t="s">
        <v>269</v>
      </c>
      <c r="B309" s="1">
        <v>-702</v>
      </c>
    </row>
    <row r="310" spans="1:2">
      <c r="A310" s="3" t="s">
        <v>157</v>
      </c>
      <c r="B310" s="1">
        <v>-13.7</v>
      </c>
    </row>
    <row r="311" spans="1:2">
      <c r="A311" s="35" t="s">
        <v>103</v>
      </c>
      <c r="B311" s="1">
        <v>-13.7</v>
      </c>
    </row>
    <row r="312" spans="1:2">
      <c r="A312" s="3" t="s">
        <v>267</v>
      </c>
      <c r="B312" s="1">
        <v>499.4</v>
      </c>
    </row>
    <row r="313" spans="1:2">
      <c r="A313" s="35" t="s">
        <v>265</v>
      </c>
      <c r="B313" s="1">
        <v>499.4</v>
      </c>
    </row>
    <row r="314" spans="1:2">
      <c r="A314" s="3" t="s">
        <v>163</v>
      </c>
      <c r="B314" s="1">
        <v>-497.35000000000008</v>
      </c>
    </row>
    <row r="315" spans="1:2">
      <c r="A315" s="35" t="s">
        <v>57</v>
      </c>
      <c r="B315" s="1">
        <v>-313.41000000000003</v>
      </c>
    </row>
    <row r="316" spans="1:2">
      <c r="A316" s="35" t="s">
        <v>279</v>
      </c>
      <c r="B316" s="1">
        <v>-77.900000000000006</v>
      </c>
    </row>
    <row r="317" spans="1:2">
      <c r="A317" s="35" t="s">
        <v>302</v>
      </c>
      <c r="B317" s="1">
        <v>-59.34</v>
      </c>
    </row>
    <row r="318" spans="1:2">
      <c r="A318" s="35" t="s">
        <v>303</v>
      </c>
      <c r="B318" s="1">
        <v>-21.7</v>
      </c>
    </row>
    <row r="319" spans="1:2">
      <c r="A319" s="35" t="s">
        <v>314</v>
      </c>
      <c r="B319" s="1">
        <v>-25</v>
      </c>
    </row>
    <row r="320" spans="1:2">
      <c r="A320" s="3" t="s">
        <v>164</v>
      </c>
      <c r="B320" s="1">
        <v>1000.8400000000004</v>
      </c>
    </row>
    <row r="321" spans="2:2">
      <c r="B321"/>
    </row>
    <row r="322" spans="2:2">
      <c r="B322"/>
    </row>
    <row r="323" spans="2:2">
      <c r="B323"/>
    </row>
    <row r="324" spans="2:2">
      <c r="B324"/>
    </row>
    <row r="325" spans="2:2">
      <c r="B325"/>
    </row>
    <row r="326" spans="2:2">
      <c r="B326"/>
    </row>
    <row r="327" spans="2:2">
      <c r="B327"/>
    </row>
    <row r="328" spans="2:2">
      <c r="B328"/>
    </row>
    <row r="329" spans="2:2">
      <c r="B329"/>
    </row>
    <row r="330" spans="2:2">
      <c r="B330"/>
    </row>
    <row r="331" spans="2:2">
      <c r="B331"/>
    </row>
    <row r="332" spans="2:2">
      <c r="B332"/>
    </row>
    <row r="333" spans="2:2">
      <c r="B333"/>
    </row>
    <row r="334" spans="2:2">
      <c r="B334"/>
    </row>
    <row r="335" spans="2:2">
      <c r="B335"/>
    </row>
    <row r="336" spans="2:2">
      <c r="B336"/>
    </row>
    <row r="337" spans="2:2">
      <c r="B337"/>
    </row>
    <row r="338" spans="2:2">
      <c r="B338"/>
    </row>
    <row r="339" spans="2:2">
      <c r="B339"/>
    </row>
    <row r="340" spans="2:2">
      <c r="B340"/>
    </row>
    <row r="341" spans="2:2">
      <c r="B341"/>
    </row>
    <row r="342" spans="2:2">
      <c r="B342"/>
    </row>
    <row r="343" spans="2:2">
      <c r="B343"/>
    </row>
    <row r="344" spans="2:2">
      <c r="B344"/>
    </row>
    <row r="345" spans="2:2">
      <c r="B345"/>
    </row>
    <row r="346" spans="2:2">
      <c r="B346"/>
    </row>
    <row r="347" spans="2:2">
      <c r="B347"/>
    </row>
    <row r="348" spans="2:2">
      <c r="B348"/>
    </row>
    <row r="349" spans="2:2">
      <c r="B349"/>
    </row>
    <row r="350" spans="2:2">
      <c r="B350"/>
    </row>
    <row r="351" spans="2:2">
      <c r="B351"/>
    </row>
    <row r="352" spans="2:2">
      <c r="B352"/>
    </row>
    <row r="353" spans="2:2">
      <c r="B353"/>
    </row>
    <row r="354" spans="2:2">
      <c r="B354"/>
    </row>
    <row r="355" spans="2:2">
      <c r="B355"/>
    </row>
    <row r="356" spans="2:2">
      <c r="B356"/>
    </row>
    <row r="357" spans="2:2">
      <c r="B357"/>
    </row>
    <row r="358" spans="2:2">
      <c r="B358"/>
    </row>
    <row r="359" spans="2:2">
      <c r="B359"/>
    </row>
    <row r="360" spans="2:2">
      <c r="B360"/>
    </row>
    <row r="361" spans="2:2">
      <c r="B361"/>
    </row>
    <row r="362" spans="2:2">
      <c r="B362"/>
    </row>
    <row r="363" spans="2:2">
      <c r="B363"/>
    </row>
    <row r="364" spans="2:2">
      <c r="B364"/>
    </row>
    <row r="365" spans="2:2">
      <c r="B365"/>
    </row>
    <row r="366" spans="2:2">
      <c r="B366"/>
    </row>
    <row r="367" spans="2:2">
      <c r="B367"/>
    </row>
    <row r="368" spans="2:2">
      <c r="B368"/>
    </row>
    <row r="369" spans="2:2">
      <c r="B369"/>
    </row>
    <row r="370" spans="2:2">
      <c r="B370"/>
    </row>
    <row r="371" spans="2:2">
      <c r="B371"/>
    </row>
    <row r="372" spans="2:2">
      <c r="B372"/>
    </row>
    <row r="373" spans="2:2">
      <c r="B373"/>
    </row>
    <row r="374" spans="2:2">
      <c r="B374"/>
    </row>
    <row r="375" spans="2:2">
      <c r="B375"/>
    </row>
    <row r="376" spans="2:2">
      <c r="B376"/>
    </row>
    <row r="377" spans="2:2">
      <c r="B377"/>
    </row>
    <row r="378" spans="2:2">
      <c r="B378"/>
    </row>
    <row r="379" spans="2:2">
      <c r="B379"/>
    </row>
    <row r="380" spans="2:2">
      <c r="B380"/>
    </row>
    <row r="381" spans="2:2">
      <c r="B381"/>
    </row>
    <row r="382" spans="2:2">
      <c r="B382"/>
    </row>
    <row r="383" spans="2:2">
      <c r="B383"/>
    </row>
    <row r="384" spans="2:2">
      <c r="B384"/>
    </row>
    <row r="385" spans="2:2">
      <c r="B385"/>
    </row>
    <row r="386" spans="2:2">
      <c r="B386"/>
    </row>
    <row r="387" spans="2:2">
      <c r="B387"/>
    </row>
    <row r="388" spans="2:2">
      <c r="B388"/>
    </row>
    <row r="389" spans="2:2">
      <c r="B389"/>
    </row>
    <row r="390" spans="2:2">
      <c r="B390"/>
    </row>
    <row r="391" spans="2:2">
      <c r="B391"/>
    </row>
    <row r="392" spans="2:2">
      <c r="B392"/>
    </row>
    <row r="393" spans="2:2">
      <c r="B393"/>
    </row>
    <row r="394" spans="2:2">
      <c r="B394"/>
    </row>
    <row r="395" spans="2:2">
      <c r="B395"/>
    </row>
    <row r="396" spans="2:2">
      <c r="B396"/>
    </row>
    <row r="397" spans="2:2">
      <c r="B397"/>
    </row>
    <row r="398" spans="2:2">
      <c r="B398"/>
    </row>
    <row r="399" spans="2:2">
      <c r="B399"/>
    </row>
    <row r="400" spans="2:2">
      <c r="B400"/>
    </row>
    <row r="401" spans="2:2">
      <c r="B401"/>
    </row>
    <row r="402" spans="2:2">
      <c r="B402"/>
    </row>
    <row r="403" spans="2:2">
      <c r="B403"/>
    </row>
    <row r="404" spans="2:2">
      <c r="B404"/>
    </row>
    <row r="405" spans="2:2">
      <c r="B405"/>
    </row>
    <row r="406" spans="2:2">
      <c r="B406"/>
    </row>
    <row r="407" spans="2:2">
      <c r="B407"/>
    </row>
    <row r="408" spans="2:2">
      <c r="B408"/>
    </row>
    <row r="409" spans="2:2">
      <c r="B409"/>
    </row>
    <row r="410" spans="2:2">
      <c r="B410"/>
    </row>
    <row r="411" spans="2:2">
      <c r="B411"/>
    </row>
    <row r="412" spans="2:2">
      <c r="B412"/>
    </row>
    <row r="413" spans="2:2">
      <c r="B413"/>
    </row>
    <row r="414" spans="2:2">
      <c r="B414"/>
    </row>
    <row r="415" spans="2:2">
      <c r="B415"/>
    </row>
    <row r="416" spans="2:2">
      <c r="B416"/>
    </row>
    <row r="417" spans="2:2">
      <c r="B417"/>
    </row>
    <row r="418" spans="2:2">
      <c r="B418"/>
    </row>
    <row r="419" spans="2:2">
      <c r="B419"/>
    </row>
    <row r="420" spans="2:2">
      <c r="B420"/>
    </row>
    <row r="421" spans="2:2">
      <c r="B421"/>
    </row>
    <row r="422" spans="2:2">
      <c r="B422"/>
    </row>
    <row r="423" spans="2:2">
      <c r="B423"/>
    </row>
    <row r="424" spans="2:2">
      <c r="B424"/>
    </row>
    <row r="425" spans="2:2">
      <c r="B425"/>
    </row>
    <row r="426" spans="2:2">
      <c r="B426"/>
    </row>
    <row r="427" spans="2:2">
      <c r="B427"/>
    </row>
    <row r="428" spans="2:2">
      <c r="B428"/>
    </row>
    <row r="429" spans="2:2">
      <c r="B429"/>
    </row>
    <row r="430" spans="2:2">
      <c r="B430"/>
    </row>
    <row r="431" spans="2:2">
      <c r="B431"/>
    </row>
    <row r="432" spans="2:2">
      <c r="B432"/>
    </row>
    <row r="433" spans="2:2">
      <c r="B433"/>
    </row>
    <row r="434" spans="2:2">
      <c r="B434"/>
    </row>
    <row r="435" spans="2:2">
      <c r="B435"/>
    </row>
    <row r="436" spans="2:2">
      <c r="B436"/>
    </row>
    <row r="437" spans="2:2">
      <c r="B437"/>
    </row>
    <row r="438" spans="2:2">
      <c r="B438"/>
    </row>
    <row r="439" spans="2:2">
      <c r="B439"/>
    </row>
    <row r="440" spans="2:2">
      <c r="B440"/>
    </row>
    <row r="441" spans="2:2">
      <c r="B441"/>
    </row>
    <row r="442" spans="2:2">
      <c r="B442"/>
    </row>
    <row r="443" spans="2:2">
      <c r="B443"/>
    </row>
    <row r="444" spans="2:2">
      <c r="B444"/>
    </row>
    <row r="445" spans="2:2">
      <c r="B445"/>
    </row>
    <row r="446" spans="2:2">
      <c r="B446"/>
    </row>
    <row r="447" spans="2:2">
      <c r="B447"/>
    </row>
    <row r="448" spans="2:2">
      <c r="B448"/>
    </row>
    <row r="449" spans="2:2">
      <c r="B449"/>
    </row>
    <row r="450" spans="2:2">
      <c r="B450"/>
    </row>
    <row r="451" spans="2:2">
      <c r="B451"/>
    </row>
    <row r="452" spans="2:2">
      <c r="B452"/>
    </row>
    <row r="453" spans="2:2">
      <c r="B453"/>
    </row>
    <row r="454" spans="2:2">
      <c r="B454"/>
    </row>
    <row r="455" spans="2:2">
      <c r="B455"/>
    </row>
    <row r="456" spans="2:2">
      <c r="B456"/>
    </row>
    <row r="457" spans="2:2">
      <c r="B457"/>
    </row>
    <row r="458" spans="2:2">
      <c r="B458"/>
    </row>
    <row r="459" spans="2:2">
      <c r="B459"/>
    </row>
    <row r="460" spans="2:2">
      <c r="B460"/>
    </row>
    <row r="461" spans="2:2">
      <c r="B461"/>
    </row>
    <row r="462" spans="2:2">
      <c r="B462"/>
    </row>
    <row r="463" spans="2:2">
      <c r="B463"/>
    </row>
    <row r="464" spans="2:2">
      <c r="B464"/>
    </row>
    <row r="465" spans="2:2">
      <c r="B465"/>
    </row>
    <row r="466" spans="2:2">
      <c r="B466"/>
    </row>
    <row r="467" spans="2:2">
      <c r="B467"/>
    </row>
    <row r="468" spans="2:2">
      <c r="B468"/>
    </row>
    <row r="469" spans="2:2">
      <c r="B469"/>
    </row>
    <row r="470" spans="2:2">
      <c r="B470"/>
    </row>
    <row r="471" spans="2:2">
      <c r="B471"/>
    </row>
    <row r="472" spans="2:2">
      <c r="B472"/>
    </row>
    <row r="473" spans="2:2">
      <c r="B473"/>
    </row>
    <row r="474" spans="2:2">
      <c r="B474"/>
    </row>
    <row r="475" spans="2:2">
      <c r="B475"/>
    </row>
    <row r="476" spans="2:2">
      <c r="B476"/>
    </row>
    <row r="477" spans="2:2">
      <c r="B477"/>
    </row>
    <row r="478" spans="2:2">
      <c r="B478"/>
    </row>
    <row r="479" spans="2:2">
      <c r="B479"/>
    </row>
    <row r="480" spans="2:2">
      <c r="B480"/>
    </row>
    <row r="481" spans="2:2">
      <c r="B481"/>
    </row>
    <row r="482" spans="2:2">
      <c r="B482"/>
    </row>
    <row r="483" spans="2:2">
      <c r="B483"/>
    </row>
    <row r="484" spans="2:2">
      <c r="B484"/>
    </row>
    <row r="485" spans="2:2">
      <c r="B485"/>
    </row>
    <row r="486" spans="2:2">
      <c r="B486"/>
    </row>
    <row r="487" spans="2:2">
      <c r="B487"/>
    </row>
    <row r="488" spans="2:2">
      <c r="B488"/>
    </row>
    <row r="489" spans="2:2">
      <c r="B489"/>
    </row>
    <row r="490" spans="2:2">
      <c r="B490"/>
    </row>
    <row r="491" spans="2:2">
      <c r="B491"/>
    </row>
    <row r="492" spans="2:2">
      <c r="B492"/>
    </row>
    <row r="493" spans="2:2">
      <c r="B493"/>
    </row>
    <row r="494" spans="2:2">
      <c r="B494"/>
    </row>
    <row r="495" spans="2:2">
      <c r="B495"/>
    </row>
    <row r="496" spans="2:2">
      <c r="B496"/>
    </row>
    <row r="497" spans="2:2">
      <c r="B497"/>
    </row>
    <row r="498" spans="2:2">
      <c r="B498"/>
    </row>
    <row r="499" spans="2:2">
      <c r="B499"/>
    </row>
    <row r="500" spans="2:2">
      <c r="B500"/>
    </row>
    <row r="501" spans="2:2">
      <c r="B501"/>
    </row>
    <row r="502" spans="2:2">
      <c r="B502"/>
    </row>
    <row r="503" spans="2:2">
      <c r="B503"/>
    </row>
    <row r="504" spans="2:2">
      <c r="B504"/>
    </row>
    <row r="505" spans="2:2">
      <c r="B505"/>
    </row>
    <row r="506" spans="2:2">
      <c r="B506"/>
    </row>
    <row r="507" spans="2:2">
      <c r="B507"/>
    </row>
    <row r="508" spans="2:2">
      <c r="B508"/>
    </row>
    <row r="509" spans="2:2">
      <c r="B509"/>
    </row>
    <row r="510" spans="2:2">
      <c r="B510"/>
    </row>
    <row r="511" spans="2:2">
      <c r="B511"/>
    </row>
    <row r="512" spans="2:2">
      <c r="B512"/>
    </row>
    <row r="513" spans="2:2">
      <c r="B513"/>
    </row>
    <row r="514" spans="2:2">
      <c r="B514"/>
    </row>
    <row r="515" spans="2:2">
      <c r="B515"/>
    </row>
    <row r="516" spans="2:2">
      <c r="B516"/>
    </row>
    <row r="517" spans="2:2">
      <c r="B517"/>
    </row>
    <row r="518" spans="2:2">
      <c r="B518"/>
    </row>
    <row r="519" spans="2:2">
      <c r="B519"/>
    </row>
    <row r="520" spans="2:2">
      <c r="B520"/>
    </row>
    <row r="521" spans="2:2">
      <c r="B521"/>
    </row>
    <row r="522" spans="2:2">
      <c r="B522"/>
    </row>
    <row r="523" spans="2:2">
      <c r="B523"/>
    </row>
    <row r="524" spans="2:2">
      <c r="B524"/>
    </row>
    <row r="525" spans="2:2">
      <c r="B525"/>
    </row>
    <row r="526" spans="2:2">
      <c r="B526"/>
    </row>
    <row r="527" spans="2:2">
      <c r="B527"/>
    </row>
    <row r="528" spans="2:2">
      <c r="B528"/>
    </row>
    <row r="529" spans="2:2">
      <c r="B529"/>
    </row>
    <row r="530" spans="2:2">
      <c r="B530"/>
    </row>
    <row r="531" spans="2:2">
      <c r="B531"/>
    </row>
    <row r="532" spans="2:2">
      <c r="B532"/>
    </row>
    <row r="533" spans="2:2">
      <c r="B533"/>
    </row>
    <row r="534" spans="2:2">
      <c r="B534"/>
    </row>
    <row r="535" spans="2:2">
      <c r="B535"/>
    </row>
    <row r="536" spans="2:2">
      <c r="B536"/>
    </row>
    <row r="537" spans="2:2">
      <c r="B537"/>
    </row>
    <row r="538" spans="2:2">
      <c r="B538"/>
    </row>
    <row r="539" spans="2:2">
      <c r="B539"/>
    </row>
    <row r="540" spans="2:2">
      <c r="B540"/>
    </row>
    <row r="541" spans="2:2">
      <c r="B541"/>
    </row>
    <row r="542" spans="2:2">
      <c r="B542"/>
    </row>
    <row r="543" spans="2:2">
      <c r="B543"/>
    </row>
    <row r="544" spans="2:2">
      <c r="B544"/>
    </row>
    <row r="545" spans="2:2">
      <c r="B545"/>
    </row>
    <row r="546" spans="2:2">
      <c r="B546"/>
    </row>
    <row r="547" spans="2:2">
      <c r="B547"/>
    </row>
    <row r="548" spans="2:2">
      <c r="B548"/>
    </row>
    <row r="549" spans="2:2">
      <c r="B549"/>
    </row>
    <row r="550" spans="2:2">
      <c r="B550"/>
    </row>
    <row r="551" spans="2:2">
      <c r="B551"/>
    </row>
    <row r="552" spans="2:2">
      <c r="B552"/>
    </row>
    <row r="553" spans="2:2">
      <c r="B553"/>
    </row>
    <row r="554" spans="2:2">
      <c r="B554"/>
    </row>
    <row r="555" spans="2:2">
      <c r="B555"/>
    </row>
    <row r="556" spans="2:2">
      <c r="B556"/>
    </row>
    <row r="557" spans="2:2">
      <c r="B557"/>
    </row>
    <row r="558" spans="2:2">
      <c r="B558"/>
    </row>
    <row r="559" spans="2:2">
      <c r="B559"/>
    </row>
    <row r="560" spans="2:2">
      <c r="B560"/>
    </row>
    <row r="561" spans="2:2">
      <c r="B561"/>
    </row>
    <row r="562" spans="2:2">
      <c r="B562"/>
    </row>
    <row r="563" spans="2:2">
      <c r="B563"/>
    </row>
    <row r="564" spans="2:2">
      <c r="B564"/>
    </row>
    <row r="565" spans="2:2">
      <c r="B565"/>
    </row>
    <row r="566" spans="2:2">
      <c r="B566"/>
    </row>
    <row r="567" spans="2:2">
      <c r="B567"/>
    </row>
    <row r="568" spans="2:2">
      <c r="B568"/>
    </row>
    <row r="569" spans="2:2">
      <c r="B569"/>
    </row>
    <row r="570" spans="2:2">
      <c r="B570"/>
    </row>
    <row r="571" spans="2:2">
      <c r="B571"/>
    </row>
    <row r="572" spans="2:2">
      <c r="B572"/>
    </row>
    <row r="573" spans="2:2">
      <c r="B573"/>
    </row>
    <row r="574" spans="2:2">
      <c r="B574"/>
    </row>
    <row r="575" spans="2:2">
      <c r="B575"/>
    </row>
    <row r="576" spans="2:2">
      <c r="B576"/>
    </row>
    <row r="577" spans="2:2">
      <c r="B577"/>
    </row>
    <row r="578" spans="2:2">
      <c r="B578"/>
    </row>
    <row r="579" spans="2:2">
      <c r="B579"/>
    </row>
    <row r="580" spans="2:2">
      <c r="B580"/>
    </row>
    <row r="581" spans="2:2">
      <c r="B581"/>
    </row>
    <row r="582" spans="2:2">
      <c r="B582"/>
    </row>
    <row r="583" spans="2:2">
      <c r="B583"/>
    </row>
    <row r="584" spans="2:2">
      <c r="B584"/>
    </row>
    <row r="585" spans="2:2">
      <c r="B585"/>
    </row>
    <row r="586" spans="2:2">
      <c r="B586"/>
    </row>
    <row r="587" spans="2:2">
      <c r="B587"/>
    </row>
    <row r="588" spans="2:2">
      <c r="B588"/>
    </row>
    <row r="589" spans="2:2">
      <c r="B589"/>
    </row>
    <row r="590" spans="2:2">
      <c r="B590"/>
    </row>
    <row r="591" spans="2:2">
      <c r="B591"/>
    </row>
    <row r="592" spans="2:2">
      <c r="B592"/>
    </row>
    <row r="593" spans="2:2">
      <c r="B593"/>
    </row>
    <row r="594" spans="2:2">
      <c r="B594"/>
    </row>
    <row r="595" spans="2:2">
      <c r="B595"/>
    </row>
    <row r="596" spans="2:2">
      <c r="B596"/>
    </row>
    <row r="597" spans="2:2">
      <c r="B597"/>
    </row>
    <row r="598" spans="2:2">
      <c r="B598"/>
    </row>
    <row r="599" spans="2:2">
      <c r="B599"/>
    </row>
    <row r="600" spans="2:2">
      <c r="B600"/>
    </row>
    <row r="601" spans="2:2">
      <c r="B601"/>
    </row>
    <row r="602" spans="2:2">
      <c r="B602"/>
    </row>
    <row r="603" spans="2:2">
      <c r="B603"/>
    </row>
    <row r="604" spans="2:2">
      <c r="B604"/>
    </row>
    <row r="605" spans="2:2">
      <c r="B605"/>
    </row>
    <row r="606" spans="2:2">
      <c r="B606"/>
    </row>
    <row r="607" spans="2:2">
      <c r="B607"/>
    </row>
    <row r="608" spans="2:2">
      <c r="B608"/>
    </row>
    <row r="609" spans="2:2">
      <c r="B609"/>
    </row>
    <row r="610" spans="2:2">
      <c r="B610"/>
    </row>
    <row r="611" spans="2:2">
      <c r="B611"/>
    </row>
    <row r="612" spans="2:2">
      <c r="B612"/>
    </row>
    <row r="613" spans="2:2">
      <c r="B613"/>
    </row>
    <row r="614" spans="2:2">
      <c r="B614"/>
    </row>
    <row r="615" spans="2:2">
      <c r="B615"/>
    </row>
    <row r="616" spans="2:2">
      <c r="B616"/>
    </row>
    <row r="617" spans="2:2">
      <c r="B617"/>
    </row>
    <row r="618" spans="2:2">
      <c r="B618"/>
    </row>
    <row r="619" spans="2:2">
      <c r="B619"/>
    </row>
    <row r="620" spans="2:2">
      <c r="B620"/>
    </row>
    <row r="621" spans="2:2">
      <c r="B621"/>
    </row>
    <row r="622" spans="2:2">
      <c r="B622"/>
    </row>
    <row r="623" spans="2:2">
      <c r="B623"/>
    </row>
    <row r="624" spans="2:2">
      <c r="B624"/>
    </row>
    <row r="625" spans="2:2">
      <c r="B625"/>
    </row>
    <row r="626" spans="2:2">
      <c r="B626"/>
    </row>
    <row r="627" spans="2:2">
      <c r="B627"/>
    </row>
    <row r="628" spans="2:2">
      <c r="B628"/>
    </row>
    <row r="629" spans="2:2">
      <c r="B629"/>
    </row>
    <row r="630" spans="2:2">
      <c r="B630"/>
    </row>
    <row r="631" spans="2:2">
      <c r="B631"/>
    </row>
    <row r="632" spans="2:2">
      <c r="B632"/>
    </row>
    <row r="633" spans="2:2">
      <c r="B633"/>
    </row>
    <row r="634" spans="2:2">
      <c r="B634"/>
    </row>
    <row r="635" spans="2:2">
      <c r="B635"/>
    </row>
    <row r="636" spans="2:2">
      <c r="B636"/>
    </row>
    <row r="637" spans="2:2">
      <c r="B637"/>
    </row>
    <row r="638" spans="2:2">
      <c r="B638"/>
    </row>
    <row r="639" spans="2:2">
      <c r="B639"/>
    </row>
    <row r="640" spans="2:2">
      <c r="B640"/>
    </row>
    <row r="641" spans="2:2">
      <c r="B641"/>
    </row>
    <row r="642" spans="2:2">
      <c r="B642"/>
    </row>
    <row r="643" spans="2:2">
      <c r="B643"/>
    </row>
    <row r="644" spans="2:2">
      <c r="B644"/>
    </row>
    <row r="645" spans="2:2">
      <c r="B645"/>
    </row>
    <row r="646" spans="2:2">
      <c r="B646"/>
    </row>
    <row r="647" spans="2:2">
      <c r="B647"/>
    </row>
    <row r="648" spans="2:2">
      <c r="B648"/>
    </row>
    <row r="649" spans="2:2">
      <c r="B649"/>
    </row>
    <row r="650" spans="2:2">
      <c r="B650"/>
    </row>
    <row r="651" spans="2:2">
      <c r="B651"/>
    </row>
    <row r="652" spans="2:2">
      <c r="B652"/>
    </row>
    <row r="653" spans="2:2">
      <c r="B653"/>
    </row>
    <row r="654" spans="2:2">
      <c r="B654"/>
    </row>
    <row r="655" spans="2:2">
      <c r="B655"/>
    </row>
    <row r="656" spans="2:2">
      <c r="B656"/>
    </row>
    <row r="657" spans="2:2">
      <c r="B657"/>
    </row>
    <row r="658" spans="2:2">
      <c r="B658"/>
    </row>
    <row r="659" spans="2:2">
      <c r="B659"/>
    </row>
    <row r="660" spans="2:2">
      <c r="B660"/>
    </row>
    <row r="661" spans="2:2">
      <c r="B661"/>
    </row>
    <row r="662" spans="2:2">
      <c r="B662"/>
    </row>
    <row r="663" spans="2:2">
      <c r="B663"/>
    </row>
    <row r="664" spans="2:2">
      <c r="B664"/>
    </row>
    <row r="665" spans="2:2">
      <c r="B665"/>
    </row>
    <row r="666" spans="2:2">
      <c r="B666"/>
    </row>
    <row r="667" spans="2:2">
      <c r="B667"/>
    </row>
    <row r="668" spans="2:2">
      <c r="B668"/>
    </row>
    <row r="669" spans="2:2">
      <c r="B669"/>
    </row>
    <row r="670" spans="2:2">
      <c r="B670"/>
    </row>
    <row r="671" spans="2:2">
      <c r="B671"/>
    </row>
    <row r="672" spans="2:2">
      <c r="B672"/>
    </row>
    <row r="673" spans="2:2">
      <c r="B673"/>
    </row>
    <row r="674" spans="2:2">
      <c r="B674"/>
    </row>
    <row r="675" spans="2:2">
      <c r="B675"/>
    </row>
    <row r="676" spans="2:2">
      <c r="B676"/>
    </row>
    <row r="677" spans="2:2">
      <c r="B677"/>
    </row>
    <row r="678" spans="2:2">
      <c r="B678"/>
    </row>
    <row r="679" spans="2:2">
      <c r="B679"/>
    </row>
    <row r="680" spans="2:2">
      <c r="B680"/>
    </row>
    <row r="681" spans="2:2">
      <c r="B681"/>
    </row>
    <row r="682" spans="2:2">
      <c r="B682"/>
    </row>
    <row r="683" spans="2:2">
      <c r="B683"/>
    </row>
    <row r="684" spans="2:2">
      <c r="B684"/>
    </row>
    <row r="685" spans="2:2">
      <c r="B685"/>
    </row>
    <row r="686" spans="2:2">
      <c r="B686"/>
    </row>
    <row r="687" spans="2:2">
      <c r="B687"/>
    </row>
    <row r="688" spans="2:2">
      <c r="B688"/>
    </row>
    <row r="689" spans="2:2">
      <c r="B689"/>
    </row>
    <row r="690" spans="2:2">
      <c r="B690"/>
    </row>
    <row r="691" spans="2:2">
      <c r="B691"/>
    </row>
    <row r="692" spans="2:2">
      <c r="B692"/>
    </row>
    <row r="693" spans="2:2">
      <c r="B693"/>
    </row>
    <row r="694" spans="2:2">
      <c r="B694"/>
    </row>
    <row r="695" spans="2:2">
      <c r="B695"/>
    </row>
    <row r="696" spans="2:2">
      <c r="B696"/>
    </row>
    <row r="697" spans="2:2">
      <c r="B697"/>
    </row>
    <row r="698" spans="2:2">
      <c r="B698"/>
    </row>
    <row r="699" spans="2:2">
      <c r="B699"/>
    </row>
    <row r="700" spans="2:2">
      <c r="B700"/>
    </row>
    <row r="701" spans="2:2">
      <c r="B701"/>
    </row>
    <row r="702" spans="2:2">
      <c r="B702"/>
    </row>
    <row r="703" spans="2:2">
      <c r="B703"/>
    </row>
    <row r="704" spans="2:2">
      <c r="B704"/>
    </row>
    <row r="705" spans="2:2">
      <c r="B705"/>
    </row>
    <row r="706" spans="2:2">
      <c r="B706"/>
    </row>
    <row r="707" spans="2:2">
      <c r="B707"/>
    </row>
    <row r="708" spans="2:2">
      <c r="B708"/>
    </row>
    <row r="709" spans="2:2">
      <c r="B709"/>
    </row>
    <row r="710" spans="2:2">
      <c r="B710"/>
    </row>
    <row r="711" spans="2:2">
      <c r="B711"/>
    </row>
    <row r="712" spans="2:2">
      <c r="B712"/>
    </row>
    <row r="713" spans="2:2">
      <c r="B713"/>
    </row>
    <row r="714" spans="2:2">
      <c r="B714"/>
    </row>
    <row r="715" spans="2:2">
      <c r="B715"/>
    </row>
    <row r="716" spans="2:2">
      <c r="B716"/>
    </row>
    <row r="717" spans="2:2">
      <c r="B717"/>
    </row>
    <row r="718" spans="2:2">
      <c r="B718"/>
    </row>
    <row r="719" spans="2:2">
      <c r="B719"/>
    </row>
  </sheetData>
  <dataConsolidate/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5:IO38"/>
  <sheetViews>
    <sheetView topLeftCell="G7" workbookViewId="0">
      <selection activeCell="J1" sqref="J1:J1048576"/>
    </sheetView>
  </sheetViews>
  <sheetFormatPr baseColWidth="10" defaultRowHeight="13.2"/>
  <cols>
    <col min="1" max="1" width="12.88671875" bestFit="1" customWidth="1"/>
    <col min="2" max="2" width="10.77734375" bestFit="1" customWidth="1"/>
    <col min="3" max="3" width="16.33203125" bestFit="1" customWidth="1"/>
    <col min="4" max="4" width="45.5546875" bestFit="1" customWidth="1"/>
    <col min="5" max="5" width="22.44140625" bestFit="1" customWidth="1"/>
    <col min="6" max="6" width="8.6640625" bestFit="1" customWidth="1"/>
    <col min="7" max="7" width="35.6640625" bestFit="1" customWidth="1"/>
    <col min="8" max="8" width="35.6640625" customWidth="1"/>
    <col min="9" max="9" width="34.33203125" customWidth="1"/>
    <col min="10" max="10" width="3.33203125" customWidth="1"/>
    <col min="13" max="13" width="3.33203125" customWidth="1"/>
  </cols>
  <sheetData>
    <row r="5" spans="1:249" s="4" customFormat="1">
      <c r="A5" s="4" t="s">
        <v>3</v>
      </c>
      <c r="B5" s="4" t="s">
        <v>4</v>
      </c>
      <c r="C5" s="4" t="s">
        <v>5</v>
      </c>
      <c r="D5" s="4" t="s">
        <v>6</v>
      </c>
      <c r="E5" s="6" t="s">
        <v>7</v>
      </c>
      <c r="F5" s="6" t="s">
        <v>161</v>
      </c>
      <c r="G5" s="4" t="s">
        <v>160</v>
      </c>
    </row>
    <row r="6" spans="1:249" s="18" customFormat="1">
      <c r="A6" s="5">
        <v>43194</v>
      </c>
      <c r="B6" s="4" t="s">
        <v>11</v>
      </c>
      <c r="C6" s="4" t="s">
        <v>12</v>
      </c>
      <c r="D6" s="7" t="s">
        <v>53</v>
      </c>
      <c r="E6" s="6">
        <v>-11.47</v>
      </c>
      <c r="F6" s="6"/>
      <c r="G6" s="4" t="s">
        <v>227</v>
      </c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</row>
    <row r="7" spans="1:249" s="4" customFormat="1">
      <c r="A7" s="5">
        <v>43194</v>
      </c>
      <c r="B7" s="4" t="s">
        <v>14</v>
      </c>
      <c r="C7" s="4" t="s">
        <v>15</v>
      </c>
      <c r="D7" s="4" t="s">
        <v>54</v>
      </c>
      <c r="E7" s="6">
        <v>794.89</v>
      </c>
      <c r="F7" s="6"/>
      <c r="G7" s="7" t="s">
        <v>126</v>
      </c>
      <c r="J7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</row>
    <row r="8" spans="1:249" s="18" customFormat="1">
      <c r="A8" s="5">
        <v>43194</v>
      </c>
      <c r="B8" s="4" t="s">
        <v>55</v>
      </c>
      <c r="C8" s="4" t="s">
        <v>55</v>
      </c>
      <c r="D8" s="4" t="s">
        <v>56</v>
      </c>
      <c r="E8" s="6">
        <v>-1.25</v>
      </c>
      <c r="F8" s="6"/>
      <c r="G8" s="7" t="s">
        <v>228</v>
      </c>
      <c r="J8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</row>
    <row r="9" spans="1:249" s="18" customFormat="1">
      <c r="A9" s="5">
        <v>43199</v>
      </c>
      <c r="B9" s="4" t="s">
        <v>45</v>
      </c>
      <c r="C9" s="4" t="s">
        <v>46</v>
      </c>
      <c r="D9" s="4" t="s">
        <v>52</v>
      </c>
      <c r="E9" s="6">
        <v>-77.069999999999993</v>
      </c>
      <c r="F9" s="6"/>
      <c r="G9" s="7" t="s">
        <v>75</v>
      </c>
      <c r="J9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</row>
    <row r="10" spans="1:249" s="4" customFormat="1">
      <c r="A10" s="5">
        <v>43200</v>
      </c>
      <c r="B10" s="4" t="s">
        <v>45</v>
      </c>
      <c r="C10" s="4" t="s">
        <v>46</v>
      </c>
      <c r="D10" s="4" t="s">
        <v>48</v>
      </c>
      <c r="E10" s="6">
        <v>-50.15</v>
      </c>
      <c r="F10" s="6"/>
      <c r="G10" s="7" t="s">
        <v>127</v>
      </c>
      <c r="J10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</row>
    <row r="11" spans="1:249" s="4" customFormat="1">
      <c r="A11" s="5">
        <v>43200</v>
      </c>
      <c r="B11" s="4" t="s">
        <v>49</v>
      </c>
      <c r="C11" s="4" t="s">
        <v>50</v>
      </c>
      <c r="D11" s="4" t="s">
        <v>51</v>
      </c>
      <c r="E11" s="6">
        <v>-352.37</v>
      </c>
      <c r="F11" s="6"/>
      <c r="G11" s="7" t="s">
        <v>129</v>
      </c>
      <c r="H11" s="2" t="s">
        <v>7</v>
      </c>
      <c r="I11" t="s">
        <v>353</v>
      </c>
      <c r="J11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</row>
    <row r="12" spans="1:249" s="4" customFormat="1">
      <c r="A12" s="5">
        <v>43203</v>
      </c>
      <c r="B12" s="4" t="s">
        <v>45</v>
      </c>
      <c r="C12" s="4" t="s">
        <v>46</v>
      </c>
      <c r="D12" s="4" t="s">
        <v>47</v>
      </c>
      <c r="E12" s="6">
        <v>-4.97</v>
      </c>
      <c r="F12" s="29">
        <v>-15.8</v>
      </c>
      <c r="G12" s="7" t="s">
        <v>128</v>
      </c>
      <c r="J12"/>
      <c r="IN12" s="18"/>
      <c r="IO12" s="18"/>
    </row>
    <row r="13" spans="1:249" s="37" customFormat="1">
      <c r="A13" s="5">
        <v>43207</v>
      </c>
      <c r="B13" s="4" t="s">
        <v>14</v>
      </c>
      <c r="C13" s="4" t="s">
        <v>15</v>
      </c>
      <c r="D13" s="4" t="s">
        <v>44</v>
      </c>
      <c r="E13" s="26">
        <v>2000</v>
      </c>
      <c r="F13" s="6">
        <f t="shared" ref="F13:F38" si="0">F12+E13</f>
        <v>1984.2</v>
      </c>
      <c r="G13" s="8" t="s">
        <v>144</v>
      </c>
      <c r="H13" s="2" t="s">
        <v>162</v>
      </c>
      <c r="I13" t="s">
        <v>165</v>
      </c>
      <c r="J13"/>
      <c r="K13" s="49" t="s">
        <v>354</v>
      </c>
      <c r="L13" s="49"/>
      <c r="M13" s="49"/>
      <c r="N13" s="49" t="s">
        <v>355</v>
      </c>
      <c r="O13" s="36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</row>
    <row r="14" spans="1:249" s="18" customFormat="1">
      <c r="A14" s="9">
        <v>43214</v>
      </c>
      <c r="B14" s="8" t="s">
        <v>41</v>
      </c>
      <c r="C14" s="8" t="s">
        <v>42</v>
      </c>
      <c r="D14" s="8" t="s">
        <v>43</v>
      </c>
      <c r="E14" s="27">
        <v>-20</v>
      </c>
      <c r="F14" s="6">
        <f t="shared" si="0"/>
        <v>1964.2</v>
      </c>
      <c r="G14" s="8" t="s">
        <v>42</v>
      </c>
      <c r="H14" s="3" t="s">
        <v>139</v>
      </c>
      <c r="I14" s="1">
        <v>-6.2</v>
      </c>
      <c r="J14"/>
      <c r="K14" s="1">
        <v>-6.2</v>
      </c>
      <c r="L14" s="46">
        <f>K14/K$38</f>
        <v>5.240425657800204E-3</v>
      </c>
      <c r="M14" s="46"/>
      <c r="N14" s="47"/>
      <c r="O14" s="46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</row>
    <row r="15" spans="1:249" s="4" customFormat="1">
      <c r="A15" s="5">
        <v>43215</v>
      </c>
      <c r="B15" s="4" t="s">
        <v>8</v>
      </c>
      <c r="C15" s="4" t="s">
        <v>9</v>
      </c>
      <c r="D15" s="4" t="s">
        <v>40</v>
      </c>
      <c r="E15" s="26">
        <v>-20.66</v>
      </c>
      <c r="F15" s="6">
        <f t="shared" si="0"/>
        <v>1943.54</v>
      </c>
      <c r="G15" s="7" t="s">
        <v>9</v>
      </c>
      <c r="H15" s="3" t="s">
        <v>134</v>
      </c>
      <c r="I15" s="1">
        <v>-48.91</v>
      </c>
      <c r="J15"/>
      <c r="K15" s="1">
        <v>-48.91</v>
      </c>
      <c r="L15" s="46">
        <f t="shared" ref="L15:L37" si="1">K15/K$38</f>
        <v>4.1340196600485157E-2</v>
      </c>
      <c r="M15" s="46"/>
      <c r="N15" s="47"/>
      <c r="O15" s="46"/>
      <c r="IN15" s="18"/>
      <c r="IO15" s="18"/>
    </row>
    <row r="16" spans="1:249" s="37" customFormat="1">
      <c r="A16" s="5">
        <v>43220</v>
      </c>
      <c r="B16" s="4" t="s">
        <v>11</v>
      </c>
      <c r="C16" s="4" t="s">
        <v>12</v>
      </c>
      <c r="D16" s="4" t="s">
        <v>13</v>
      </c>
      <c r="E16" s="28">
        <v>-8</v>
      </c>
      <c r="F16" s="6">
        <f t="shared" si="0"/>
        <v>1935.54</v>
      </c>
      <c r="G16" s="7" t="s">
        <v>229</v>
      </c>
      <c r="H16" s="3" t="s">
        <v>192</v>
      </c>
      <c r="I16" s="1">
        <v>-51.55</v>
      </c>
      <c r="J16"/>
      <c r="K16" s="1">
        <v>-51.55</v>
      </c>
      <c r="L16" s="46">
        <f t="shared" si="1"/>
        <v>4.3571603654774277E-2</v>
      </c>
      <c r="M16" s="46"/>
      <c r="N16" s="47"/>
      <c r="O16" s="4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</row>
    <row r="17" spans="1:249" s="4" customFormat="1">
      <c r="A17" s="5">
        <v>43220</v>
      </c>
      <c r="B17" s="4" t="s">
        <v>14</v>
      </c>
      <c r="C17" s="4" t="s">
        <v>15</v>
      </c>
      <c r="D17" s="4" t="s">
        <v>16</v>
      </c>
      <c r="E17" s="26">
        <v>160</v>
      </c>
      <c r="F17" s="6">
        <f t="shared" si="0"/>
        <v>2095.54</v>
      </c>
      <c r="G17" s="7" t="s">
        <v>130</v>
      </c>
      <c r="H17" s="3" t="s">
        <v>148</v>
      </c>
      <c r="I17" s="1">
        <v>-15.6</v>
      </c>
      <c r="J17"/>
      <c r="K17" s="1">
        <v>-15.6</v>
      </c>
      <c r="L17" s="46">
        <f t="shared" si="1"/>
        <v>1.3185587138981159E-2</v>
      </c>
      <c r="M17" s="46"/>
      <c r="N17" s="47"/>
      <c r="O17" s="46"/>
    </row>
    <row r="18" spans="1:249" s="18" customFormat="1">
      <c r="A18" s="5">
        <v>43220</v>
      </c>
      <c r="B18" s="4" t="s">
        <v>17</v>
      </c>
      <c r="C18" s="4" t="s">
        <v>18</v>
      </c>
      <c r="D18" s="4" t="s">
        <v>19</v>
      </c>
      <c r="E18" s="28">
        <v>-94.07</v>
      </c>
      <c r="F18" s="6">
        <f t="shared" si="0"/>
        <v>2001.47</v>
      </c>
      <c r="G18" s="8" t="s">
        <v>191</v>
      </c>
      <c r="H18" s="3" t="s">
        <v>128</v>
      </c>
      <c r="I18" s="1">
        <v>-4.97</v>
      </c>
      <c r="J18"/>
      <c r="K18" s="1">
        <v>-4.97</v>
      </c>
      <c r="L18" s="46">
        <f t="shared" si="1"/>
        <v>4.2007928256882279E-3</v>
      </c>
      <c r="M18" s="46"/>
      <c r="N18" s="6"/>
      <c r="O18" s="46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</row>
    <row r="19" spans="1:249" s="4" customFormat="1">
      <c r="A19" s="5">
        <v>43220</v>
      </c>
      <c r="B19" s="4" t="s">
        <v>17</v>
      </c>
      <c r="C19" s="4" t="s">
        <v>18</v>
      </c>
      <c r="D19" s="4" t="s">
        <v>20</v>
      </c>
      <c r="E19" s="28">
        <v>-72.760000000000005</v>
      </c>
      <c r="F19" s="6">
        <f t="shared" si="0"/>
        <v>1928.71</v>
      </c>
      <c r="G19" s="7" t="s">
        <v>131</v>
      </c>
      <c r="H19" s="3" t="s">
        <v>131</v>
      </c>
      <c r="I19" s="1">
        <v>-72.760000000000005</v>
      </c>
      <c r="J19"/>
      <c r="K19" s="1">
        <v>-72.760000000000005</v>
      </c>
      <c r="L19" s="46">
        <f t="shared" si="1"/>
        <v>6.1498930784119818E-2</v>
      </c>
      <c r="M19" s="46"/>
      <c r="N19" s="6"/>
      <c r="O19" s="4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</row>
    <row r="20" spans="1:249" s="4" customFormat="1">
      <c r="A20" s="5">
        <v>43220</v>
      </c>
      <c r="B20" s="4" t="s">
        <v>17</v>
      </c>
      <c r="C20" s="4" t="s">
        <v>18</v>
      </c>
      <c r="D20" s="4" t="s">
        <v>21</v>
      </c>
      <c r="E20" s="28">
        <v>-51.67</v>
      </c>
      <c r="F20" s="6">
        <f t="shared" si="0"/>
        <v>1877.04</v>
      </c>
      <c r="G20" s="8" t="s">
        <v>191</v>
      </c>
      <c r="H20" s="3" t="s">
        <v>9</v>
      </c>
      <c r="I20" s="1">
        <v>-20.66</v>
      </c>
      <c r="J20"/>
      <c r="K20" s="1">
        <v>-20.66</v>
      </c>
      <c r="L20" s="46">
        <f t="shared" si="1"/>
        <v>1.7462450659701971E-2</v>
      </c>
      <c r="M20" s="46"/>
      <c r="N20" s="6"/>
      <c r="O20" s="46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</row>
    <row r="21" spans="1:249" s="37" customFormat="1">
      <c r="A21" s="5">
        <v>43220</v>
      </c>
      <c r="B21" s="4" t="s">
        <v>17</v>
      </c>
      <c r="C21" s="4" t="s">
        <v>18</v>
      </c>
      <c r="D21" s="4" t="s">
        <v>22</v>
      </c>
      <c r="E21" s="28">
        <v>-51.55</v>
      </c>
      <c r="F21" s="6">
        <f t="shared" si="0"/>
        <v>1825.49</v>
      </c>
      <c r="G21" s="8" t="s">
        <v>192</v>
      </c>
      <c r="H21" s="3" t="s">
        <v>129</v>
      </c>
      <c r="I21" s="1">
        <v>-352.37</v>
      </c>
      <c r="J21"/>
      <c r="K21" s="1">
        <v>-352.37</v>
      </c>
      <c r="L21" s="46">
        <f t="shared" si="1"/>
        <v>0.29783367565146096</v>
      </c>
      <c r="M21" s="46"/>
      <c r="N21" s="6"/>
      <c r="O21" s="4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18"/>
      <c r="IO21" s="18"/>
    </row>
    <row r="22" spans="1:249" s="37" customFormat="1">
      <c r="A22" s="5">
        <v>43220</v>
      </c>
      <c r="B22" s="4" t="s">
        <v>17</v>
      </c>
      <c r="C22" s="4" t="s">
        <v>18</v>
      </c>
      <c r="D22" s="4" t="s">
        <v>23</v>
      </c>
      <c r="E22" s="28">
        <v>-40.270000000000003</v>
      </c>
      <c r="F22" s="6">
        <f t="shared" si="0"/>
        <v>1785.22</v>
      </c>
      <c r="G22" s="8" t="s">
        <v>191</v>
      </c>
      <c r="H22" s="3" t="s">
        <v>229</v>
      </c>
      <c r="I22" s="1">
        <v>-8</v>
      </c>
      <c r="J22"/>
      <c r="K22" s="1">
        <v>-8</v>
      </c>
      <c r="L22" s="46">
        <f t="shared" si="1"/>
        <v>6.7618395584518763E-3</v>
      </c>
      <c r="M22" s="46"/>
      <c r="N22" s="47"/>
      <c r="O22" s="46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4"/>
      <c r="IO22" s="4"/>
    </row>
    <row r="23" spans="1:249" s="18" customFormat="1">
      <c r="A23" s="5">
        <v>43220</v>
      </c>
      <c r="B23" s="4" t="s">
        <v>17</v>
      </c>
      <c r="C23" s="4" t="s">
        <v>18</v>
      </c>
      <c r="D23" s="4" t="s">
        <v>24</v>
      </c>
      <c r="E23" s="28">
        <v>-35.700000000000003</v>
      </c>
      <c r="F23" s="6">
        <f t="shared" si="0"/>
        <v>1749.52</v>
      </c>
      <c r="G23" s="7" t="s">
        <v>132</v>
      </c>
      <c r="H23" s="3" t="s">
        <v>227</v>
      </c>
      <c r="I23" s="1">
        <v>-11.47</v>
      </c>
      <c r="J23"/>
      <c r="K23" s="1">
        <v>-11.47</v>
      </c>
      <c r="L23" s="46">
        <f t="shared" si="1"/>
        <v>9.6947874669303779E-3</v>
      </c>
      <c r="M23" s="46"/>
      <c r="N23" s="6"/>
      <c r="O23" s="46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</row>
    <row r="24" spans="1:249" s="18" customFormat="1">
      <c r="A24" s="5">
        <v>43220</v>
      </c>
      <c r="B24" s="4" t="s">
        <v>17</v>
      </c>
      <c r="C24" s="4" t="s">
        <v>18</v>
      </c>
      <c r="D24" s="4" t="s">
        <v>25</v>
      </c>
      <c r="E24" s="28">
        <v>-32.64</v>
      </c>
      <c r="F24" s="6">
        <f t="shared" si="0"/>
        <v>1716.8799999999999</v>
      </c>
      <c r="G24" s="7" t="s">
        <v>133</v>
      </c>
      <c r="H24" s="3" t="s">
        <v>228</v>
      </c>
      <c r="I24" s="1">
        <v>-1.25</v>
      </c>
      <c r="J24"/>
      <c r="K24" s="1">
        <v>-1.25</v>
      </c>
      <c r="L24" s="46">
        <f t="shared" si="1"/>
        <v>1.0565374310081057E-3</v>
      </c>
      <c r="M24" s="46"/>
      <c r="N24" s="48"/>
      <c r="O24" s="4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</row>
    <row r="25" spans="1:249" s="18" customFormat="1">
      <c r="A25" s="5">
        <v>43220</v>
      </c>
      <c r="B25" s="4" t="s">
        <v>17</v>
      </c>
      <c r="C25" s="4" t="s">
        <v>18</v>
      </c>
      <c r="D25" s="4" t="s">
        <v>26</v>
      </c>
      <c r="E25" s="28">
        <v>-32.229999999999997</v>
      </c>
      <c r="F25" s="6">
        <f t="shared" si="0"/>
        <v>1684.6499999999999</v>
      </c>
      <c r="G25" s="8" t="s">
        <v>191</v>
      </c>
      <c r="H25" s="3" t="s">
        <v>144</v>
      </c>
      <c r="I25" s="1">
        <v>2000</v>
      </c>
      <c r="J25" s="36"/>
      <c r="K25" s="1"/>
      <c r="L25" s="46">
        <f t="shared" si="1"/>
        <v>0</v>
      </c>
      <c r="M25" s="46"/>
      <c r="N25" s="47">
        <v>2000</v>
      </c>
      <c r="O25" s="46">
        <f>N25/N$38</f>
        <v>0.67684414648261026</v>
      </c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</row>
    <row r="26" spans="1:249" s="37" customFormat="1">
      <c r="A26" s="5">
        <v>43220</v>
      </c>
      <c r="B26" s="4" t="s">
        <v>17</v>
      </c>
      <c r="C26" s="4" t="s">
        <v>18</v>
      </c>
      <c r="D26" s="4" t="s">
        <v>27</v>
      </c>
      <c r="E26" s="28">
        <v>-31.16</v>
      </c>
      <c r="F26" s="6">
        <f t="shared" si="0"/>
        <v>1653.4899999999998</v>
      </c>
      <c r="G26" s="7" t="s">
        <v>134</v>
      </c>
      <c r="H26" s="3" t="s">
        <v>137</v>
      </c>
      <c r="I26" s="1">
        <v>-13.15</v>
      </c>
      <c r="J26" s="36"/>
      <c r="K26" s="1">
        <v>-13.15</v>
      </c>
      <c r="L26" s="46">
        <f t="shared" si="1"/>
        <v>1.1114773774205272E-2</v>
      </c>
      <c r="M26" s="46"/>
      <c r="N26" s="48"/>
      <c r="O26" s="4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</row>
    <row r="27" spans="1:249" s="37" customFormat="1" ht="13.2" customHeight="1">
      <c r="A27" s="5">
        <v>43220</v>
      </c>
      <c r="B27" s="4" t="s">
        <v>17</v>
      </c>
      <c r="C27" s="4" t="s">
        <v>18</v>
      </c>
      <c r="D27" s="4" t="s">
        <v>28</v>
      </c>
      <c r="E27" s="28">
        <v>-28.78</v>
      </c>
      <c r="F27" s="6">
        <f t="shared" si="0"/>
        <v>1624.7099999999998</v>
      </c>
      <c r="G27" s="8" t="s">
        <v>191</v>
      </c>
      <c r="H27" s="3" t="s">
        <v>133</v>
      </c>
      <c r="I27" s="1">
        <v>-32.64</v>
      </c>
      <c r="J27" s="4"/>
      <c r="K27" s="1">
        <v>-32.64</v>
      </c>
      <c r="L27" s="46">
        <f t="shared" si="1"/>
        <v>2.7588305398483656E-2</v>
      </c>
      <c r="M27" s="46"/>
      <c r="N27" s="1"/>
      <c r="O27" s="46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</row>
    <row r="28" spans="1:249" s="37" customFormat="1">
      <c r="A28" s="5">
        <v>43220</v>
      </c>
      <c r="B28" s="4" t="s">
        <v>17</v>
      </c>
      <c r="C28" s="4" t="s">
        <v>18</v>
      </c>
      <c r="D28" s="4" t="s">
        <v>29</v>
      </c>
      <c r="E28" s="28">
        <v>-28.15</v>
      </c>
      <c r="F28" s="6">
        <f t="shared" si="0"/>
        <v>1596.5599999999997</v>
      </c>
      <c r="G28" s="8" t="s">
        <v>191</v>
      </c>
      <c r="H28" s="3" t="s">
        <v>127</v>
      </c>
      <c r="I28" s="1">
        <v>-50.15</v>
      </c>
      <c r="J28" s="36"/>
      <c r="K28" s="1">
        <v>-50.15</v>
      </c>
      <c r="L28" s="46">
        <f t="shared" si="1"/>
        <v>4.2388281732045195E-2</v>
      </c>
      <c r="M28" s="46"/>
      <c r="N28" s="48"/>
      <c r="O28" s="4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</row>
    <row r="29" spans="1:249" s="37" customFormat="1">
      <c r="A29" s="5">
        <v>43220</v>
      </c>
      <c r="B29" s="4" t="s">
        <v>17</v>
      </c>
      <c r="C29" s="4" t="s">
        <v>18</v>
      </c>
      <c r="D29" s="4" t="s">
        <v>30</v>
      </c>
      <c r="E29" s="28">
        <v>-25.5</v>
      </c>
      <c r="F29" s="6">
        <f t="shared" si="0"/>
        <v>1571.0599999999997</v>
      </c>
      <c r="G29" s="7" t="s">
        <v>191</v>
      </c>
      <c r="H29" s="3" t="s">
        <v>138</v>
      </c>
      <c r="I29" s="1">
        <v>-7.99</v>
      </c>
      <c r="J29" s="36"/>
      <c r="K29" s="1">
        <v>-7.99</v>
      </c>
      <c r="L29" s="46">
        <f t="shared" si="1"/>
        <v>6.753387259003811E-3</v>
      </c>
      <c r="M29" s="46"/>
      <c r="N29" s="48"/>
      <c r="O29" s="4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</row>
    <row r="30" spans="1:249" s="37" customFormat="1">
      <c r="A30" s="5">
        <v>43220</v>
      </c>
      <c r="B30" s="4" t="s">
        <v>17</v>
      </c>
      <c r="C30" s="4" t="s">
        <v>18</v>
      </c>
      <c r="D30" s="4" t="s">
        <v>31</v>
      </c>
      <c r="E30" s="28">
        <v>-18.100000000000001</v>
      </c>
      <c r="F30" s="6">
        <f t="shared" si="0"/>
        <v>1552.9599999999998</v>
      </c>
      <c r="G30" s="7" t="s">
        <v>135</v>
      </c>
      <c r="H30" s="3" t="s">
        <v>75</v>
      </c>
      <c r="I30" s="1">
        <v>-77.069999999999993</v>
      </c>
      <c r="J30" s="36"/>
      <c r="K30" s="1">
        <v>-77.069999999999993</v>
      </c>
      <c r="L30" s="46">
        <f t="shared" si="1"/>
        <v>6.5141871846235752E-2</v>
      </c>
      <c r="M30" s="46"/>
      <c r="N30" s="47"/>
      <c r="O30" s="4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</row>
    <row r="31" spans="1:249" s="37" customFormat="1">
      <c r="A31" s="5">
        <v>43220</v>
      </c>
      <c r="B31" s="4" t="s">
        <v>17</v>
      </c>
      <c r="C31" s="4" t="s">
        <v>18</v>
      </c>
      <c r="D31" s="4" t="s">
        <v>32</v>
      </c>
      <c r="E31" s="28">
        <v>-17.899999999999999</v>
      </c>
      <c r="F31" s="6">
        <f t="shared" si="0"/>
        <v>1535.0599999999997</v>
      </c>
      <c r="G31" s="7" t="s">
        <v>135</v>
      </c>
      <c r="H31" s="3" t="s">
        <v>136</v>
      </c>
      <c r="I31" s="1">
        <v>-16</v>
      </c>
      <c r="J31" s="36"/>
      <c r="K31" s="1">
        <v>-16</v>
      </c>
      <c r="L31" s="46">
        <f t="shared" si="1"/>
        <v>1.3523679116903753E-2</v>
      </c>
      <c r="M31" s="46"/>
      <c r="N31" s="47"/>
      <c r="O31" s="4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</row>
    <row r="32" spans="1:249" s="37" customFormat="1">
      <c r="A32" s="5">
        <v>43220</v>
      </c>
      <c r="B32" s="4" t="s">
        <v>17</v>
      </c>
      <c r="C32" s="4" t="s">
        <v>18</v>
      </c>
      <c r="D32" s="4" t="s">
        <v>33</v>
      </c>
      <c r="E32" s="28">
        <v>-17.75</v>
      </c>
      <c r="F32" s="6">
        <f t="shared" si="0"/>
        <v>1517.3099999999997</v>
      </c>
      <c r="G32" s="7" t="s">
        <v>134</v>
      </c>
      <c r="H32" s="3" t="s">
        <v>135</v>
      </c>
      <c r="I32" s="1">
        <v>-36</v>
      </c>
      <c r="J32" s="36"/>
      <c r="K32" s="1">
        <v>-36</v>
      </c>
      <c r="L32" s="46">
        <f t="shared" si="1"/>
        <v>3.0428278013033442E-2</v>
      </c>
      <c r="M32" s="46"/>
      <c r="N32" s="47"/>
      <c r="O32" s="4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</row>
    <row r="33" spans="1:249" s="37" customFormat="1">
      <c r="A33" s="5">
        <v>43220</v>
      </c>
      <c r="B33" s="4" t="s">
        <v>17</v>
      </c>
      <c r="C33" s="4" t="s">
        <v>18</v>
      </c>
      <c r="D33" s="4" t="s">
        <v>34</v>
      </c>
      <c r="E33" s="28">
        <v>-16</v>
      </c>
      <c r="F33" s="6">
        <f t="shared" si="0"/>
        <v>1501.3099999999997</v>
      </c>
      <c r="G33" s="7" t="s">
        <v>136</v>
      </c>
      <c r="H33" s="3" t="s">
        <v>126</v>
      </c>
      <c r="I33" s="1">
        <v>794.89</v>
      </c>
      <c r="J33" s="36"/>
      <c r="K33" s="1"/>
      <c r="L33" s="46">
        <f t="shared" si="1"/>
        <v>0</v>
      </c>
      <c r="M33" s="46"/>
      <c r="N33" s="6">
        <v>794.89</v>
      </c>
      <c r="O33" s="46">
        <f t="shared" ref="O33:O34" si="2">N33/N$38</f>
        <v>0.26900832179878104</v>
      </c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</row>
    <row r="34" spans="1:249" s="37" customFormat="1">
      <c r="A34" s="5">
        <v>43220</v>
      </c>
      <c r="B34" s="4" t="s">
        <v>17</v>
      </c>
      <c r="C34" s="4" t="s">
        <v>18</v>
      </c>
      <c r="D34" s="4" t="s">
        <v>35</v>
      </c>
      <c r="E34" s="28">
        <v>-15.6</v>
      </c>
      <c r="F34" s="6">
        <f t="shared" si="0"/>
        <v>1485.7099999999998</v>
      </c>
      <c r="G34" s="8" t="s">
        <v>148</v>
      </c>
      <c r="H34" s="3" t="s">
        <v>130</v>
      </c>
      <c r="I34" s="1">
        <v>160</v>
      </c>
      <c r="J34" s="36"/>
      <c r="K34" s="1"/>
      <c r="L34" s="46">
        <f t="shared" si="1"/>
        <v>0</v>
      </c>
      <c r="M34" s="46"/>
      <c r="N34" s="47">
        <v>160</v>
      </c>
      <c r="O34" s="46">
        <f t="shared" si="2"/>
        <v>5.4147531718608817E-2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</row>
    <row r="35" spans="1:249" s="37" customFormat="1">
      <c r="A35" s="5">
        <v>43220</v>
      </c>
      <c r="B35" s="4" t="s">
        <v>17</v>
      </c>
      <c r="C35" s="4" t="s">
        <v>18</v>
      </c>
      <c r="D35" s="4" t="s">
        <v>36</v>
      </c>
      <c r="E35" s="28">
        <v>-13.15</v>
      </c>
      <c r="F35" s="6">
        <f t="shared" si="0"/>
        <v>1472.5599999999997</v>
      </c>
      <c r="G35" s="7" t="s">
        <v>137</v>
      </c>
      <c r="H35" s="3" t="s">
        <v>132</v>
      </c>
      <c r="I35" s="1">
        <v>-35.700000000000003</v>
      </c>
      <c r="J35" s="36"/>
      <c r="K35" s="1">
        <v>-35.700000000000003</v>
      </c>
      <c r="L35" s="46">
        <f t="shared" si="1"/>
        <v>3.01747090295915E-2</v>
      </c>
      <c r="M35" s="46"/>
      <c r="N35" s="47"/>
      <c r="O35" s="4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</row>
    <row r="36" spans="1:249" s="37" customFormat="1">
      <c r="A36" s="5">
        <v>43220</v>
      </c>
      <c r="B36" s="4" t="s">
        <v>17</v>
      </c>
      <c r="C36" s="4" t="s">
        <v>18</v>
      </c>
      <c r="D36" s="4" t="s">
        <v>37</v>
      </c>
      <c r="E36" s="28">
        <v>-7.99</v>
      </c>
      <c r="F36" s="6">
        <f t="shared" si="0"/>
        <v>1464.5699999999997</v>
      </c>
      <c r="G36" s="7" t="s">
        <v>138</v>
      </c>
      <c r="H36" s="3" t="s">
        <v>42</v>
      </c>
      <c r="I36" s="1">
        <v>-20</v>
      </c>
      <c r="J36" s="36"/>
      <c r="K36" s="1">
        <v>-20</v>
      </c>
      <c r="L36" s="46">
        <f t="shared" si="1"/>
        <v>1.6904598896129691E-2</v>
      </c>
      <c r="M36" s="46"/>
      <c r="N36" s="47"/>
      <c r="O36" s="4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</row>
    <row r="37" spans="1:249" s="37" customFormat="1">
      <c r="A37" s="5">
        <v>43220</v>
      </c>
      <c r="B37" s="4" t="s">
        <v>17</v>
      </c>
      <c r="C37" s="4" t="s">
        <v>18</v>
      </c>
      <c r="D37" s="4" t="s">
        <v>38</v>
      </c>
      <c r="E37" s="28">
        <v>-5.4</v>
      </c>
      <c r="F37" s="6">
        <f t="shared" si="0"/>
        <v>1459.1699999999996</v>
      </c>
      <c r="G37" s="7" t="s">
        <v>139</v>
      </c>
      <c r="H37" s="3" t="s">
        <v>191</v>
      </c>
      <c r="I37" s="1">
        <v>-300.67</v>
      </c>
      <c r="J37" s="8"/>
      <c r="K37" s="1">
        <v>-300.67</v>
      </c>
      <c r="L37" s="46">
        <f t="shared" si="1"/>
        <v>0.25413528750496572</v>
      </c>
      <c r="M37" s="46"/>
      <c r="N37" s="47"/>
      <c r="O37" s="4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18"/>
      <c r="IO37" s="18"/>
    </row>
    <row r="38" spans="1:249" s="37" customFormat="1">
      <c r="A38" s="5">
        <v>43220</v>
      </c>
      <c r="B38" s="4" t="s">
        <v>17</v>
      </c>
      <c r="C38" s="4" t="s">
        <v>18</v>
      </c>
      <c r="D38" s="4" t="s">
        <v>39</v>
      </c>
      <c r="E38" s="28">
        <v>-0.8</v>
      </c>
      <c r="F38" s="28">
        <f t="shared" si="0"/>
        <v>1458.3699999999997</v>
      </c>
      <c r="G38" s="10" t="s">
        <v>139</v>
      </c>
      <c r="H38" s="3" t="s">
        <v>164</v>
      </c>
      <c r="I38" s="1">
        <v>1771.7799999999997</v>
      </c>
      <c r="J38" s="36"/>
      <c r="K38" s="47">
        <f>SUM(K14:K37)</f>
        <v>-1183.1100000000001</v>
      </c>
      <c r="L38" s="46">
        <f>SUM(L14:L37)</f>
        <v>1</v>
      </c>
      <c r="M38" s="36"/>
      <c r="N38" s="47">
        <f>SUM(N14:N37)</f>
        <v>2954.89</v>
      </c>
      <c r="O38" s="46">
        <f>SUM(O14:O37)</f>
        <v>1.0000000000000002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5:IO48"/>
  <sheetViews>
    <sheetView topLeftCell="G13" workbookViewId="0">
      <selection activeCell="K43" sqref="K43"/>
    </sheetView>
  </sheetViews>
  <sheetFormatPr baseColWidth="10" defaultRowHeight="13.2"/>
  <cols>
    <col min="1" max="1" width="12.88671875" bestFit="1" customWidth="1"/>
    <col min="2" max="2" width="10.77734375" bestFit="1" customWidth="1"/>
    <col min="3" max="3" width="17.33203125" bestFit="1" customWidth="1"/>
    <col min="4" max="4" width="71.21875" bestFit="1" customWidth="1"/>
    <col min="5" max="5" width="22.44140625" bestFit="1" customWidth="1"/>
    <col min="6" max="6" width="9.33203125" style="54" bestFit="1" customWidth="1"/>
    <col min="7" max="7" width="34" bestFit="1" customWidth="1"/>
    <col min="8" max="8" width="34" customWidth="1"/>
    <col min="9" max="9" width="34.33203125" customWidth="1"/>
    <col min="10" max="10" width="3.33203125" customWidth="1"/>
    <col min="11" max="11" width="9.33203125" bestFit="1" customWidth="1"/>
    <col min="12" max="12" width="8.21875" bestFit="1" customWidth="1"/>
    <col min="13" max="13" width="3.33203125" customWidth="1"/>
    <col min="14" max="14" width="8.6640625" bestFit="1" customWidth="1"/>
    <col min="15" max="15" width="8.21875" bestFit="1" customWidth="1"/>
  </cols>
  <sheetData>
    <row r="5" spans="1:249" s="4" customFormat="1">
      <c r="A5" s="4" t="s">
        <v>3</v>
      </c>
      <c r="B5" s="4" t="s">
        <v>4</v>
      </c>
      <c r="C5" s="4" t="s">
        <v>5</v>
      </c>
      <c r="D5" s="4" t="s">
        <v>6</v>
      </c>
      <c r="E5" s="6" t="s">
        <v>7</v>
      </c>
      <c r="F5" s="33" t="s">
        <v>161</v>
      </c>
      <c r="G5" s="4" t="s">
        <v>160</v>
      </c>
    </row>
    <row r="6" spans="1:249" s="18" customFormat="1">
      <c r="A6" s="11">
        <v>43222</v>
      </c>
      <c r="B6" s="12" t="s">
        <v>8</v>
      </c>
      <c r="C6" s="13" t="s">
        <v>9</v>
      </c>
      <c r="D6" s="13" t="s">
        <v>10</v>
      </c>
      <c r="E6" s="52">
        <v>-30</v>
      </c>
      <c r="F6" s="33">
        <f>E6</f>
        <v>-30</v>
      </c>
      <c r="G6" s="7" t="s">
        <v>9</v>
      </c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</row>
    <row r="7" spans="1:249" s="4" customFormat="1">
      <c r="A7" s="9">
        <v>43223</v>
      </c>
      <c r="B7" s="15" t="s">
        <v>11</v>
      </c>
      <c r="C7" s="15" t="s">
        <v>12</v>
      </c>
      <c r="D7" s="15" t="s">
        <v>53</v>
      </c>
      <c r="E7" s="53">
        <v>-11.47</v>
      </c>
      <c r="F7" s="33">
        <f t="shared" ref="F7:F43" si="0">F6+E7</f>
        <v>-41.47</v>
      </c>
      <c r="G7" s="8" t="s">
        <v>227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</row>
    <row r="8" spans="1:249" s="18" customFormat="1">
      <c r="A8" s="14">
        <v>43223</v>
      </c>
      <c r="B8" s="15" t="s">
        <v>55</v>
      </c>
      <c r="C8" s="15" t="s">
        <v>55</v>
      </c>
      <c r="D8" s="15" t="s">
        <v>56</v>
      </c>
      <c r="E8" s="53">
        <v>-1.25</v>
      </c>
      <c r="F8" s="33">
        <f t="shared" si="0"/>
        <v>-42.72</v>
      </c>
      <c r="G8" s="8" t="s">
        <v>228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</row>
    <row r="9" spans="1:249" s="18" customFormat="1">
      <c r="A9" s="14">
        <v>43227</v>
      </c>
      <c r="B9" s="15" t="s">
        <v>45</v>
      </c>
      <c r="C9" s="15" t="s">
        <v>46</v>
      </c>
      <c r="D9" s="15" t="s">
        <v>71</v>
      </c>
      <c r="E9" s="53">
        <v>-4.97</v>
      </c>
      <c r="F9" s="33">
        <f t="shared" si="0"/>
        <v>-47.69</v>
      </c>
      <c r="G9" s="8" t="s">
        <v>128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</row>
    <row r="10" spans="1:249" s="4" customFormat="1">
      <c r="A10" s="14">
        <v>43227</v>
      </c>
      <c r="B10" s="15" t="s">
        <v>72</v>
      </c>
      <c r="C10" s="15" t="s">
        <v>73</v>
      </c>
      <c r="D10" s="15" t="s">
        <v>348</v>
      </c>
      <c r="E10" s="53">
        <v>191.51</v>
      </c>
      <c r="F10" s="33">
        <f t="shared" si="0"/>
        <v>143.82</v>
      </c>
      <c r="G10" s="8" t="s">
        <v>194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</row>
    <row r="11" spans="1:249" s="4" customFormat="1">
      <c r="A11" s="14">
        <v>43227</v>
      </c>
      <c r="B11" s="15" t="s">
        <v>72</v>
      </c>
      <c r="C11" s="15" t="s">
        <v>73</v>
      </c>
      <c r="D11" s="15" t="s">
        <v>349</v>
      </c>
      <c r="E11" s="53">
        <v>692.56</v>
      </c>
      <c r="F11" s="33">
        <f t="shared" si="0"/>
        <v>836.37999999999988</v>
      </c>
      <c r="G11" s="8" t="s">
        <v>194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</row>
    <row r="12" spans="1:249" s="4" customFormat="1">
      <c r="A12" s="14">
        <v>43227</v>
      </c>
      <c r="B12" s="15" t="s">
        <v>72</v>
      </c>
      <c r="C12" s="15" t="s">
        <v>73</v>
      </c>
      <c r="D12" s="15" t="s">
        <v>239</v>
      </c>
      <c r="E12" s="53">
        <v>45</v>
      </c>
      <c r="F12" s="33">
        <f t="shared" si="0"/>
        <v>881.37999999999988</v>
      </c>
      <c r="G12" s="8" t="s">
        <v>240</v>
      </c>
      <c r="IN12" s="18"/>
      <c r="IO12" s="18"/>
    </row>
    <row r="13" spans="1:249" s="37" customFormat="1">
      <c r="A13" s="14">
        <v>43229</v>
      </c>
      <c r="B13" s="15" t="s">
        <v>45</v>
      </c>
      <c r="C13" s="15" t="s">
        <v>46</v>
      </c>
      <c r="D13" s="15" t="s">
        <v>69</v>
      </c>
      <c r="E13" s="53">
        <v>-15.4</v>
      </c>
      <c r="F13" s="33">
        <f t="shared" si="0"/>
        <v>865.9799999999999</v>
      </c>
      <c r="G13" s="8" t="s">
        <v>140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</row>
    <row r="14" spans="1:249" s="18" customFormat="1">
      <c r="A14" s="14">
        <v>43229</v>
      </c>
      <c r="B14" s="15" t="s">
        <v>41</v>
      </c>
      <c r="C14" s="15" t="s">
        <v>42</v>
      </c>
      <c r="D14" s="15" t="s">
        <v>70</v>
      </c>
      <c r="E14" s="53">
        <v>-20</v>
      </c>
      <c r="F14" s="33">
        <f t="shared" si="0"/>
        <v>845.9799999999999</v>
      </c>
      <c r="G14" s="8" t="s">
        <v>42</v>
      </c>
      <c r="H14" s="2" t="s">
        <v>7</v>
      </c>
      <c r="I14" t="s">
        <v>353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</row>
    <row r="15" spans="1:249" s="4" customFormat="1">
      <c r="A15" s="11">
        <v>43231</v>
      </c>
      <c r="B15" s="12" t="s">
        <v>61</v>
      </c>
      <c r="C15" s="13" t="s">
        <v>62</v>
      </c>
      <c r="D15" s="13" t="s">
        <v>63</v>
      </c>
      <c r="E15" s="52">
        <v>-125.11</v>
      </c>
      <c r="F15" s="33">
        <f t="shared" si="0"/>
        <v>720.86999999999989</v>
      </c>
      <c r="G15" s="8" t="s">
        <v>63</v>
      </c>
      <c r="IN15" s="18"/>
      <c r="IO15" s="18"/>
    </row>
    <row r="16" spans="1:249" s="37" customFormat="1">
      <c r="A16" s="14">
        <v>43231</v>
      </c>
      <c r="B16" s="15" t="s">
        <v>45</v>
      </c>
      <c r="C16" s="15" t="s">
        <v>46</v>
      </c>
      <c r="D16" s="15" t="s">
        <v>66</v>
      </c>
      <c r="E16" s="53">
        <v>-83.5</v>
      </c>
      <c r="F16" s="33">
        <f t="shared" si="0"/>
        <v>637.36999999999989</v>
      </c>
      <c r="G16" s="8" t="s">
        <v>75</v>
      </c>
      <c r="H16" s="2" t="s">
        <v>162</v>
      </c>
      <c r="I16" t="s">
        <v>165</v>
      </c>
      <c r="K16" s="49" t="s">
        <v>354</v>
      </c>
      <c r="L16" s="49"/>
      <c r="M16" s="49"/>
      <c r="N16" s="49" t="s">
        <v>355</v>
      </c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</row>
    <row r="17" spans="1:249" s="4" customFormat="1">
      <c r="A17" s="14">
        <v>43231</v>
      </c>
      <c r="B17" s="15" t="s">
        <v>45</v>
      </c>
      <c r="C17" s="15" t="s">
        <v>46</v>
      </c>
      <c r="D17" s="15" t="s">
        <v>67</v>
      </c>
      <c r="E17" s="53">
        <v>-50.15</v>
      </c>
      <c r="F17" s="33">
        <f t="shared" si="0"/>
        <v>587.21999999999991</v>
      </c>
      <c r="G17" s="8" t="s">
        <v>127</v>
      </c>
      <c r="H17" s="3" t="s">
        <v>139</v>
      </c>
      <c r="I17" s="1">
        <v>-17.399999999999999</v>
      </c>
      <c r="K17" s="1">
        <v>-17.399999999999999</v>
      </c>
      <c r="L17" s="46">
        <f>K17/K$43</f>
        <v>6.8058076225045354E-3</v>
      </c>
      <c r="M17" s="46"/>
      <c r="N17" s="47"/>
      <c r="O17" s="46"/>
    </row>
    <row r="18" spans="1:249" s="18" customFormat="1">
      <c r="A18" s="14">
        <v>43231</v>
      </c>
      <c r="B18" s="15" t="s">
        <v>49</v>
      </c>
      <c r="C18" s="15" t="s">
        <v>50</v>
      </c>
      <c r="D18" s="15" t="s">
        <v>68</v>
      </c>
      <c r="E18" s="53">
        <v>-352.37</v>
      </c>
      <c r="F18" s="33">
        <f t="shared" si="0"/>
        <v>234.84999999999991</v>
      </c>
      <c r="G18" s="8" t="s">
        <v>129</v>
      </c>
      <c r="H18" s="3" t="s">
        <v>148</v>
      </c>
      <c r="I18" s="1">
        <v>-78.97</v>
      </c>
      <c r="K18" s="1">
        <v>-78.97</v>
      </c>
      <c r="L18" s="46">
        <f t="shared" ref="L18:L41" si="1">K18/K$43</f>
        <v>3.0888197008573749E-2</v>
      </c>
      <c r="M18" s="46"/>
      <c r="N18" s="47"/>
      <c r="O18" s="46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</row>
    <row r="19" spans="1:249" s="4" customFormat="1">
      <c r="A19" s="14">
        <v>43236</v>
      </c>
      <c r="B19" s="15" t="s">
        <v>8</v>
      </c>
      <c r="C19" s="15" t="s">
        <v>9</v>
      </c>
      <c r="D19" s="15" t="s">
        <v>207</v>
      </c>
      <c r="E19" s="53">
        <v>-50</v>
      </c>
      <c r="F19" s="33">
        <f t="shared" si="0"/>
        <v>184.84999999999991</v>
      </c>
      <c r="G19" s="8" t="s">
        <v>9</v>
      </c>
      <c r="H19" s="3" t="s">
        <v>128</v>
      </c>
      <c r="I19" s="1">
        <v>-4.97</v>
      </c>
      <c r="K19" s="1">
        <v>-4.97</v>
      </c>
      <c r="L19" s="46">
        <f t="shared" si="1"/>
        <v>1.9439576944739968E-3</v>
      </c>
      <c r="M19" s="46"/>
      <c r="N19" s="47"/>
      <c r="O19" s="4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</row>
    <row r="20" spans="1:249" s="4" customFormat="1">
      <c r="A20" s="14">
        <v>43237</v>
      </c>
      <c r="B20" s="15" t="s">
        <v>14</v>
      </c>
      <c r="C20" s="15" t="s">
        <v>15</v>
      </c>
      <c r="D20" s="15" t="s">
        <v>204</v>
      </c>
      <c r="E20" s="53">
        <v>14</v>
      </c>
      <c r="F20" s="33">
        <f t="shared" si="0"/>
        <v>198.84999999999991</v>
      </c>
      <c r="G20" s="8" t="s">
        <v>143</v>
      </c>
      <c r="H20" s="3" t="s">
        <v>9</v>
      </c>
      <c r="I20" s="1">
        <v>-188.73</v>
      </c>
      <c r="K20" s="1">
        <v>-188.73</v>
      </c>
      <c r="L20" s="46">
        <f t="shared" si="1"/>
        <v>7.3819544402027648E-2</v>
      </c>
      <c r="M20" s="46"/>
      <c r="N20" s="47"/>
      <c r="O20" s="46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</row>
    <row r="21" spans="1:249" s="37" customFormat="1">
      <c r="A21" s="14">
        <v>43237</v>
      </c>
      <c r="B21" s="15" t="s">
        <v>8</v>
      </c>
      <c r="C21" s="15" t="s">
        <v>9</v>
      </c>
      <c r="D21" s="15" t="s">
        <v>237</v>
      </c>
      <c r="E21" s="53">
        <v>-130.13</v>
      </c>
      <c r="F21" s="33">
        <f t="shared" si="0"/>
        <v>68.719999999999914</v>
      </c>
      <c r="G21" s="8" t="s">
        <v>233</v>
      </c>
      <c r="H21" s="3" t="s">
        <v>143</v>
      </c>
      <c r="I21" s="1">
        <v>14</v>
      </c>
      <c r="L21" s="46"/>
      <c r="M21" s="46"/>
      <c r="N21" s="1">
        <v>14</v>
      </c>
      <c r="O21" s="46">
        <f>N21/N$43</f>
        <v>6.6569348618923775E-3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18"/>
      <c r="IO21" s="18"/>
    </row>
    <row r="22" spans="1:249" s="37" customFormat="1">
      <c r="A22" s="14">
        <v>43237</v>
      </c>
      <c r="B22" s="15" t="s">
        <v>8</v>
      </c>
      <c r="C22" s="15" t="s">
        <v>9</v>
      </c>
      <c r="D22" s="15" t="s">
        <v>238</v>
      </c>
      <c r="E22" s="53">
        <v>-65.34</v>
      </c>
      <c r="F22" s="33">
        <f t="shared" si="0"/>
        <v>3.3799999999999102</v>
      </c>
      <c r="G22" s="8" t="s">
        <v>233</v>
      </c>
      <c r="H22" s="3" t="s">
        <v>193</v>
      </c>
      <c r="I22" s="1">
        <v>-73.95</v>
      </c>
      <c r="K22" s="1">
        <v>-73.95</v>
      </c>
      <c r="L22" s="46">
        <f t="shared" si="1"/>
        <v>2.8924682395644281E-2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4"/>
      <c r="IO22" s="4"/>
    </row>
    <row r="23" spans="1:249" s="18" customFormat="1">
      <c r="A23" s="14">
        <v>43237</v>
      </c>
      <c r="B23" s="15" t="s">
        <v>8</v>
      </c>
      <c r="C23" s="15" t="s">
        <v>9</v>
      </c>
      <c r="D23" s="15" t="s">
        <v>236</v>
      </c>
      <c r="E23" s="53">
        <v>-77.900000000000006</v>
      </c>
      <c r="F23" s="33">
        <f t="shared" si="0"/>
        <v>-74.520000000000095</v>
      </c>
      <c r="G23" s="8" t="s">
        <v>235</v>
      </c>
      <c r="H23" s="3" t="s">
        <v>233</v>
      </c>
      <c r="I23" s="1">
        <v>-195.47</v>
      </c>
      <c r="K23" s="1">
        <v>-195.47</v>
      </c>
      <c r="L23" s="46">
        <f t="shared" si="1"/>
        <v>7.6455817009825386E-2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</row>
    <row r="24" spans="1:249" s="18" customFormat="1">
      <c r="A24" s="14">
        <v>43237</v>
      </c>
      <c r="B24" s="15" t="s">
        <v>8</v>
      </c>
      <c r="C24" s="15" t="s">
        <v>9</v>
      </c>
      <c r="D24" s="15" t="s">
        <v>206</v>
      </c>
      <c r="E24" s="53">
        <v>-909</v>
      </c>
      <c r="F24" s="33">
        <f t="shared" si="0"/>
        <v>-983.5200000000001</v>
      </c>
      <c r="G24" s="8" t="s">
        <v>210</v>
      </c>
      <c r="H24" s="3" t="s">
        <v>129</v>
      </c>
      <c r="I24" s="1">
        <v>-352.37</v>
      </c>
      <c r="K24" s="1">
        <v>-352.37</v>
      </c>
      <c r="L24" s="46">
        <f t="shared" si="1"/>
        <v>0.13782542712309906</v>
      </c>
      <c r="M24" s="49"/>
      <c r="N24" s="49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</row>
    <row r="25" spans="1:249" s="18" customFormat="1">
      <c r="A25" s="14">
        <v>43243</v>
      </c>
      <c r="B25" s="15" t="s">
        <v>8</v>
      </c>
      <c r="C25" s="15" t="s">
        <v>9</v>
      </c>
      <c r="D25" s="15" t="s">
        <v>208</v>
      </c>
      <c r="E25" s="53">
        <v>-65</v>
      </c>
      <c r="F25" s="33">
        <f t="shared" si="0"/>
        <v>-1048.52</v>
      </c>
      <c r="G25" s="8" t="s">
        <v>9</v>
      </c>
      <c r="H25" s="3" t="s">
        <v>63</v>
      </c>
      <c r="I25" s="1">
        <v>-125.11</v>
      </c>
      <c r="K25" s="1">
        <v>-125.11</v>
      </c>
      <c r="L25" s="46">
        <f t="shared" si="1"/>
        <v>4.8935321359284051E-2</v>
      </c>
      <c r="M25" s="46"/>
      <c r="N25" s="47"/>
      <c r="O25" s="4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</row>
    <row r="26" spans="1:249" s="37" customFormat="1">
      <c r="A26" s="17">
        <v>43248</v>
      </c>
      <c r="B26" s="15" t="s">
        <v>14</v>
      </c>
      <c r="C26" s="15" t="s">
        <v>15</v>
      </c>
      <c r="D26" s="15" t="s">
        <v>205</v>
      </c>
      <c r="E26" s="53">
        <v>1000</v>
      </c>
      <c r="F26" s="33">
        <f t="shared" si="0"/>
        <v>-48.519999999999982</v>
      </c>
      <c r="G26" s="8" t="s">
        <v>144</v>
      </c>
      <c r="H26" s="3" t="s">
        <v>227</v>
      </c>
      <c r="I26" s="1">
        <v>-11.47</v>
      </c>
      <c r="K26" s="1">
        <v>-11.47</v>
      </c>
      <c r="L26" s="46">
        <f t="shared" si="1"/>
        <v>4.486357093685462E-3</v>
      </c>
      <c r="M26" s="46"/>
      <c r="N26" s="47"/>
      <c r="O26" s="4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</row>
    <row r="27" spans="1:249" s="37" customFormat="1" ht="13.2" customHeight="1">
      <c r="A27" s="17">
        <v>43248</v>
      </c>
      <c r="B27" s="15" t="s">
        <v>14</v>
      </c>
      <c r="C27" s="15" t="s">
        <v>15</v>
      </c>
      <c r="D27" s="15" t="s">
        <v>16</v>
      </c>
      <c r="E27" s="53">
        <v>160</v>
      </c>
      <c r="F27" s="33">
        <f t="shared" si="0"/>
        <v>111.48000000000002</v>
      </c>
      <c r="G27" s="8" t="s">
        <v>130</v>
      </c>
      <c r="H27" s="3" t="s">
        <v>228</v>
      </c>
      <c r="I27" s="1">
        <v>-1.25</v>
      </c>
      <c r="K27" s="1">
        <v>-1.25</v>
      </c>
      <c r="L27" s="46">
        <f t="shared" si="1"/>
        <v>4.8892296138682012E-4</v>
      </c>
      <c r="M27" s="46"/>
      <c r="N27" s="47"/>
      <c r="O27" s="46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</row>
    <row r="28" spans="1:249" s="37" customFormat="1">
      <c r="A28" s="17">
        <v>43249</v>
      </c>
      <c r="B28" s="15" t="s">
        <v>8</v>
      </c>
      <c r="C28" s="15" t="s">
        <v>9</v>
      </c>
      <c r="D28" s="15" t="s">
        <v>209</v>
      </c>
      <c r="E28" s="53">
        <v>-43.73</v>
      </c>
      <c r="F28" s="33">
        <f t="shared" si="0"/>
        <v>67.750000000000028</v>
      </c>
      <c r="G28" s="8" t="s">
        <v>9</v>
      </c>
      <c r="H28" s="3" t="s">
        <v>144</v>
      </c>
      <c r="I28" s="1">
        <v>1000</v>
      </c>
      <c r="L28" s="46"/>
      <c r="M28" s="46"/>
      <c r="N28" s="1">
        <v>1000</v>
      </c>
      <c r="O28" s="46">
        <f>N28/N$43</f>
        <v>0.47549534727802695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</row>
    <row r="29" spans="1:249" s="37" customFormat="1">
      <c r="A29" s="19">
        <v>43251</v>
      </c>
      <c r="B29" s="4" t="s">
        <v>17</v>
      </c>
      <c r="C29" s="4" t="s">
        <v>18</v>
      </c>
      <c r="D29" s="13" t="s">
        <v>211</v>
      </c>
      <c r="E29" s="52">
        <v>-63.23</v>
      </c>
      <c r="F29" s="33">
        <f t="shared" si="0"/>
        <v>4.5200000000000315</v>
      </c>
      <c r="G29" s="7" t="s">
        <v>191</v>
      </c>
      <c r="H29" s="3" t="s">
        <v>140</v>
      </c>
      <c r="I29" s="1">
        <v>-15.4</v>
      </c>
      <c r="K29" s="1">
        <v>-15.4</v>
      </c>
      <c r="L29" s="46">
        <f t="shared" si="1"/>
        <v>6.0235308842856239E-3</v>
      </c>
      <c r="M29" s="46"/>
      <c r="N29" s="6"/>
      <c r="O29" s="4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</row>
    <row r="30" spans="1:249" s="37" customFormat="1">
      <c r="A30" s="19">
        <v>43251</v>
      </c>
      <c r="B30" s="4" t="s">
        <v>17</v>
      </c>
      <c r="C30" s="4" t="s">
        <v>18</v>
      </c>
      <c r="D30" s="13" t="s">
        <v>212</v>
      </c>
      <c r="E30" s="52">
        <v>-8.5</v>
      </c>
      <c r="F30" s="33">
        <f t="shared" si="0"/>
        <v>-3.9799999999999685</v>
      </c>
      <c r="G30" s="7" t="s">
        <v>139</v>
      </c>
      <c r="H30" s="3" t="s">
        <v>127</v>
      </c>
      <c r="I30" s="1">
        <v>-50.15</v>
      </c>
      <c r="K30" s="1">
        <v>-50.15</v>
      </c>
      <c r="L30" s="46">
        <f t="shared" si="1"/>
        <v>1.9615589210839224E-2</v>
      </c>
      <c r="M30" s="46"/>
      <c r="N30" s="6"/>
      <c r="O30" s="4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</row>
    <row r="31" spans="1:249" s="37" customFormat="1">
      <c r="A31" s="19">
        <v>43251</v>
      </c>
      <c r="B31" s="4" t="s">
        <v>17</v>
      </c>
      <c r="C31" s="4" t="s">
        <v>18</v>
      </c>
      <c r="D31" s="13" t="s">
        <v>213</v>
      </c>
      <c r="E31" s="52">
        <v>-40.200000000000003</v>
      </c>
      <c r="F31" s="33">
        <f t="shared" si="0"/>
        <v>-44.179999999999971</v>
      </c>
      <c r="G31" s="7" t="s">
        <v>148</v>
      </c>
      <c r="H31" s="3" t="s">
        <v>138</v>
      </c>
      <c r="I31" s="1">
        <v>-7.99</v>
      </c>
      <c r="K31" s="1">
        <v>-7.99</v>
      </c>
      <c r="L31" s="46">
        <f t="shared" si="1"/>
        <v>3.1251955691845544E-3</v>
      </c>
      <c r="M31" s="46"/>
      <c r="N31" s="6"/>
      <c r="O31" s="4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</row>
    <row r="32" spans="1:249" s="37" customFormat="1">
      <c r="A32" s="19">
        <v>43251</v>
      </c>
      <c r="B32" s="4" t="s">
        <v>17</v>
      </c>
      <c r="C32" s="4" t="s">
        <v>18</v>
      </c>
      <c r="D32" s="13" t="s">
        <v>214</v>
      </c>
      <c r="E32" s="52">
        <v>-73.95</v>
      </c>
      <c r="F32" s="33">
        <f t="shared" si="0"/>
        <v>-118.12999999999997</v>
      </c>
      <c r="G32" s="7" t="s">
        <v>193</v>
      </c>
      <c r="H32" s="3" t="s">
        <v>75</v>
      </c>
      <c r="I32" s="1">
        <v>-83.5</v>
      </c>
      <c r="J32" s="36"/>
      <c r="K32" s="1">
        <v>-83.5</v>
      </c>
      <c r="L32" s="46">
        <f t="shared" si="1"/>
        <v>3.2660053820639585E-2</v>
      </c>
      <c r="M32" s="46"/>
      <c r="N32" s="6"/>
      <c r="O32" s="4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</row>
    <row r="33" spans="1:249" s="37" customFormat="1">
      <c r="A33" s="19">
        <v>43251</v>
      </c>
      <c r="B33" s="4" t="s">
        <v>17</v>
      </c>
      <c r="C33" s="4" t="s">
        <v>18</v>
      </c>
      <c r="D33" s="13" t="s">
        <v>215</v>
      </c>
      <c r="E33" s="52">
        <v>-8.5</v>
      </c>
      <c r="F33" s="33">
        <f t="shared" si="0"/>
        <v>-126.62999999999997</v>
      </c>
      <c r="G33" s="7" t="s">
        <v>139</v>
      </c>
      <c r="H33" s="3" t="s">
        <v>235</v>
      </c>
      <c r="I33" s="1">
        <v>-77.900000000000006</v>
      </c>
      <c r="J33" s="36"/>
      <c r="K33" s="1">
        <v>-77.900000000000006</v>
      </c>
      <c r="L33" s="46">
        <f t="shared" si="1"/>
        <v>3.0469678953626633E-2</v>
      </c>
      <c r="M33" s="46"/>
      <c r="N33" s="47"/>
      <c r="O33" s="4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</row>
    <row r="34" spans="1:249" s="37" customFormat="1">
      <c r="A34" s="19">
        <v>43251</v>
      </c>
      <c r="B34" s="4" t="s">
        <v>17</v>
      </c>
      <c r="C34" s="4" t="s">
        <v>18</v>
      </c>
      <c r="D34" s="13" t="s">
        <v>216</v>
      </c>
      <c r="E34" s="52">
        <v>-61.55</v>
      </c>
      <c r="F34" s="33">
        <f t="shared" si="0"/>
        <v>-188.17999999999995</v>
      </c>
      <c r="G34" s="8" t="s">
        <v>191</v>
      </c>
      <c r="H34" s="3" t="s">
        <v>240</v>
      </c>
      <c r="I34" s="1">
        <v>45</v>
      </c>
      <c r="J34" s="36"/>
      <c r="L34" s="46"/>
      <c r="M34" s="46"/>
      <c r="N34" s="1">
        <v>45</v>
      </c>
      <c r="O34" s="46">
        <f>N34/N$43</f>
        <v>2.1397290627511212E-2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</row>
    <row r="35" spans="1:249" s="37" customFormat="1">
      <c r="A35" s="19">
        <v>43251</v>
      </c>
      <c r="B35" s="4" t="s">
        <v>17</v>
      </c>
      <c r="C35" s="4" t="s">
        <v>18</v>
      </c>
      <c r="D35" s="13" t="s">
        <v>217</v>
      </c>
      <c r="E35" s="52">
        <v>-0.4</v>
      </c>
      <c r="F35" s="33">
        <f t="shared" si="0"/>
        <v>-188.57999999999996</v>
      </c>
      <c r="G35" s="7" t="s">
        <v>139</v>
      </c>
      <c r="H35" s="3" t="s">
        <v>135</v>
      </c>
      <c r="I35" s="1">
        <v>-71.11</v>
      </c>
      <c r="J35" s="36"/>
      <c r="K35" s="1">
        <v>-71.11</v>
      </c>
      <c r="L35" s="46">
        <f t="shared" si="1"/>
        <v>2.7813849427373423E-2</v>
      </c>
      <c r="M35" s="46"/>
      <c r="N35" s="48"/>
      <c r="O35" s="4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</row>
    <row r="36" spans="1:249" s="37" customFormat="1">
      <c r="A36" s="19">
        <v>43251</v>
      </c>
      <c r="B36" s="4" t="s">
        <v>17</v>
      </c>
      <c r="C36" s="4" t="s">
        <v>18</v>
      </c>
      <c r="D36" s="13" t="s">
        <v>218</v>
      </c>
      <c r="E36" s="52">
        <v>-20.8</v>
      </c>
      <c r="F36" s="33">
        <f t="shared" si="0"/>
        <v>-209.37999999999997</v>
      </c>
      <c r="G36" s="7" t="s">
        <v>132</v>
      </c>
      <c r="H36" s="3" t="s">
        <v>130</v>
      </c>
      <c r="I36" s="1">
        <v>160</v>
      </c>
      <c r="J36" s="36"/>
      <c r="L36" s="46"/>
      <c r="M36" s="46"/>
      <c r="N36" s="1">
        <v>160</v>
      </c>
      <c r="O36" s="46">
        <f>N36/N$43</f>
        <v>7.6079255564484319E-2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</row>
    <row r="37" spans="1:249" s="37" customFormat="1">
      <c r="A37" s="19">
        <v>43251</v>
      </c>
      <c r="B37" s="4" t="s">
        <v>17</v>
      </c>
      <c r="C37" s="4" t="s">
        <v>18</v>
      </c>
      <c r="D37" s="13" t="s">
        <v>225</v>
      </c>
      <c r="E37" s="52">
        <v>-36.11</v>
      </c>
      <c r="F37" s="33">
        <f t="shared" si="0"/>
        <v>-245.48999999999995</v>
      </c>
      <c r="G37" s="7" t="s">
        <v>135</v>
      </c>
      <c r="H37" s="3" t="s">
        <v>132</v>
      </c>
      <c r="I37" s="1">
        <v>-20.8</v>
      </c>
      <c r="J37" s="8"/>
      <c r="K37" s="1">
        <v>-20.8</v>
      </c>
      <c r="L37" s="46">
        <f t="shared" si="1"/>
        <v>8.1356780774766869E-3</v>
      </c>
      <c r="M37" s="46"/>
      <c r="N37" s="48"/>
      <c r="O37" s="4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18"/>
      <c r="IO37" s="18"/>
    </row>
    <row r="38" spans="1:249" s="37" customFormat="1">
      <c r="A38" s="19">
        <v>43251</v>
      </c>
      <c r="B38" s="4" t="s">
        <v>17</v>
      </c>
      <c r="C38" s="4" t="s">
        <v>18</v>
      </c>
      <c r="D38" s="13" t="s">
        <v>219</v>
      </c>
      <c r="E38" s="52">
        <v>-38.770000000000003</v>
      </c>
      <c r="F38" s="33">
        <f t="shared" si="0"/>
        <v>-284.25999999999993</v>
      </c>
      <c r="G38" s="7" t="s">
        <v>148</v>
      </c>
      <c r="H38" s="3" t="s">
        <v>42</v>
      </c>
      <c r="I38" s="1">
        <v>-20</v>
      </c>
      <c r="J38" s="36"/>
      <c r="K38" s="1">
        <v>-20</v>
      </c>
      <c r="L38" s="46">
        <f t="shared" si="1"/>
        <v>7.8227673821891219E-3</v>
      </c>
      <c r="M38" s="46"/>
      <c r="N38" s="48"/>
      <c r="O38" s="4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</row>
    <row r="39" spans="1:249" s="37" customFormat="1">
      <c r="A39" s="19">
        <v>43251</v>
      </c>
      <c r="B39" s="4" t="s">
        <v>17</v>
      </c>
      <c r="C39" s="4" t="s">
        <v>18</v>
      </c>
      <c r="D39" s="13" t="s">
        <v>220</v>
      </c>
      <c r="E39" s="52">
        <v>-21.42</v>
      </c>
      <c r="F39" s="33">
        <f t="shared" si="0"/>
        <v>-305.67999999999995</v>
      </c>
      <c r="G39" s="8" t="s">
        <v>191</v>
      </c>
      <c r="H39" s="3" t="s">
        <v>194</v>
      </c>
      <c r="I39" s="1">
        <v>884.06999999999994</v>
      </c>
      <c r="J39" s="36"/>
      <c r="L39" s="46"/>
      <c r="M39" s="46"/>
      <c r="N39" s="1">
        <v>884.06999999999994</v>
      </c>
      <c r="O39" s="46">
        <f>N39/N$43</f>
        <v>0.42037117166808524</v>
      </c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</row>
    <row r="40" spans="1:249" s="37" customFormat="1">
      <c r="A40" s="11">
        <v>43251</v>
      </c>
      <c r="B40" s="4" t="s">
        <v>17</v>
      </c>
      <c r="C40" s="4" t="s">
        <v>18</v>
      </c>
      <c r="D40" s="13" t="s">
        <v>221</v>
      </c>
      <c r="E40" s="52">
        <v>-18.11</v>
      </c>
      <c r="F40" s="33">
        <f t="shared" si="0"/>
        <v>-323.78999999999996</v>
      </c>
      <c r="G40" s="8" t="s">
        <v>191</v>
      </c>
      <c r="H40" s="3" t="s">
        <v>191</v>
      </c>
      <c r="I40" s="1">
        <v>-251.10000000000002</v>
      </c>
      <c r="J40" s="36"/>
      <c r="K40" s="1">
        <v>-251.10000000000002</v>
      </c>
      <c r="L40" s="46">
        <f t="shared" si="1"/>
        <v>9.8214844483384439E-2</v>
      </c>
      <c r="M40" s="46"/>
      <c r="N40" s="48"/>
      <c r="O40" s="4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</row>
    <row r="41" spans="1:249" s="37" customFormat="1">
      <c r="A41" s="11">
        <v>43251</v>
      </c>
      <c r="B41" s="4" t="s">
        <v>17</v>
      </c>
      <c r="C41" s="4" t="s">
        <v>18</v>
      </c>
      <c r="D41" s="13" t="s">
        <v>222</v>
      </c>
      <c r="E41" s="52">
        <v>-86.79</v>
      </c>
      <c r="F41" s="33">
        <f t="shared" si="0"/>
        <v>-410.58</v>
      </c>
      <c r="G41" s="8" t="s">
        <v>191</v>
      </c>
      <c r="H41" s="3" t="s">
        <v>210</v>
      </c>
      <c r="I41" s="1">
        <v>-909</v>
      </c>
      <c r="J41" s="36"/>
      <c r="K41" s="1">
        <v>-909</v>
      </c>
      <c r="L41" s="46">
        <f t="shared" si="1"/>
        <v>0.35554477752049563</v>
      </c>
      <c r="M41" s="46"/>
      <c r="N41" s="47"/>
      <c r="O41" s="4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</row>
    <row r="42" spans="1:249" s="37" customFormat="1">
      <c r="A42" s="11">
        <v>43251</v>
      </c>
      <c r="B42" s="4" t="s">
        <v>17</v>
      </c>
      <c r="C42" s="4" t="s">
        <v>18</v>
      </c>
      <c r="D42" s="13" t="s">
        <v>223</v>
      </c>
      <c r="E42" s="52">
        <v>-35</v>
      </c>
      <c r="F42" s="33">
        <f t="shared" si="0"/>
        <v>-445.58</v>
      </c>
      <c r="G42" s="7" t="s">
        <v>135</v>
      </c>
      <c r="H42" s="3" t="s">
        <v>163</v>
      </c>
      <c r="I42" s="1"/>
      <c r="J42" s="36"/>
      <c r="K42" s="47"/>
      <c r="L42" s="46"/>
      <c r="M42" s="46"/>
      <c r="N42" s="47"/>
      <c r="O42" s="4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</row>
    <row r="43" spans="1:249" s="37" customFormat="1">
      <c r="A43" s="11">
        <v>43251</v>
      </c>
      <c r="B43" s="4" t="s">
        <v>17</v>
      </c>
      <c r="C43" s="4" t="s">
        <v>18</v>
      </c>
      <c r="D43" s="4" t="s">
        <v>224</v>
      </c>
      <c r="E43" s="52">
        <v>-7.99</v>
      </c>
      <c r="F43" s="33">
        <f t="shared" si="0"/>
        <v>-453.57</v>
      </c>
      <c r="G43" s="7" t="s">
        <v>138</v>
      </c>
      <c r="H43" s="3" t="s">
        <v>164</v>
      </c>
      <c r="I43" s="1">
        <v>-453.57000000000016</v>
      </c>
      <c r="J43" s="36"/>
      <c r="K43" s="47">
        <f>SUM(K17:K42)</f>
        <v>-2556.6400000000003</v>
      </c>
      <c r="L43" s="46">
        <f>SUM(L17:L42)</f>
        <v>1</v>
      </c>
      <c r="M43" s="46"/>
      <c r="N43" s="47">
        <f>SUM(N17:N42)</f>
        <v>2103.0699999999997</v>
      </c>
      <c r="O43" s="46">
        <f>SUM(O17:O42)</f>
        <v>1</v>
      </c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</row>
    <row r="44" spans="1:249" s="37" customFormat="1">
      <c r="A44" s="5"/>
      <c r="B44" s="15"/>
      <c r="C44" s="15"/>
      <c r="D44" s="7"/>
      <c r="E44" s="50"/>
      <c r="F44" s="33"/>
      <c r="G44" s="7"/>
      <c r="J44" s="4"/>
      <c r="K44" s="6"/>
      <c r="L44" s="46"/>
      <c r="M44" s="46"/>
      <c r="N44" s="6"/>
      <c r="O44" s="46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18"/>
      <c r="IO44" s="18"/>
    </row>
    <row r="45" spans="1:249" s="37" customFormat="1">
      <c r="A45" s="5"/>
      <c r="B45" s="38"/>
      <c r="C45" s="38"/>
      <c r="D45" s="38"/>
      <c r="E45" s="50"/>
      <c r="F45" s="33"/>
      <c r="G45" s="4"/>
      <c r="J45" s="4"/>
      <c r="K45" s="47"/>
      <c r="L45" s="46"/>
      <c r="M45" s="46"/>
      <c r="N45" s="47"/>
      <c r="O45" s="46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</row>
    <row r="46" spans="1:249" s="37" customFormat="1">
      <c r="A46" s="5"/>
      <c r="B46" s="38"/>
      <c r="C46" s="38"/>
      <c r="D46" s="38"/>
      <c r="E46" s="50"/>
      <c r="F46" s="33"/>
      <c r="G46" s="4"/>
      <c r="J46" s="4"/>
      <c r="K46" s="47"/>
      <c r="L46" s="46"/>
      <c r="M46" s="46"/>
      <c r="N46" s="47"/>
      <c r="O46" s="46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</row>
    <row r="47" spans="1:249" s="37" customFormat="1" ht="16.05" customHeight="1">
      <c r="A47" s="43"/>
      <c r="B47" s="38"/>
      <c r="C47" s="38"/>
      <c r="D47" s="38"/>
      <c r="E47" s="50"/>
      <c r="F47" s="33"/>
      <c r="G47" s="4"/>
      <c r="J47" s="4"/>
      <c r="K47" s="47"/>
      <c r="L47" s="46"/>
      <c r="M47" s="46"/>
      <c r="N47" s="47"/>
      <c r="O47" s="46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</row>
    <row r="48" spans="1:249" s="37" customFormat="1">
      <c r="A48" s="39"/>
      <c r="B48" s="38"/>
      <c r="C48" s="38"/>
      <c r="D48" s="38"/>
      <c r="E48" s="51"/>
      <c r="F48" s="33"/>
      <c r="G48" s="36"/>
      <c r="J48" s="36"/>
      <c r="K48" s="47"/>
      <c r="L48" s="46"/>
      <c r="M48" s="46"/>
      <c r="N48" s="47"/>
      <c r="O48" s="4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5:IO48"/>
  <sheetViews>
    <sheetView topLeftCell="E14" workbookViewId="0">
      <selection activeCell="N23" sqref="N23:N43"/>
    </sheetView>
  </sheetViews>
  <sheetFormatPr baseColWidth="10" defaultRowHeight="13.2"/>
  <cols>
    <col min="1" max="1" width="12.88671875" bestFit="1" customWidth="1"/>
    <col min="2" max="2" width="10.77734375" bestFit="1" customWidth="1"/>
    <col min="3" max="3" width="17.33203125" bestFit="1" customWidth="1"/>
    <col min="4" max="4" width="60.21875" customWidth="1"/>
    <col min="5" max="5" width="22.44140625" style="54" bestFit="1" customWidth="1"/>
    <col min="6" max="6" width="9.6640625" style="54" bestFit="1" customWidth="1"/>
    <col min="7" max="7" width="34" bestFit="1" customWidth="1"/>
    <col min="8" max="8" width="34" customWidth="1"/>
    <col min="9" max="9" width="34.33203125" customWidth="1"/>
    <col min="10" max="10" width="3.33203125" customWidth="1"/>
    <col min="11" max="11" width="9.33203125" bestFit="1" customWidth="1"/>
    <col min="12" max="12" width="8.21875" bestFit="1" customWidth="1"/>
    <col min="13" max="13" width="3.33203125" customWidth="1"/>
    <col min="14" max="14" width="8.6640625" bestFit="1" customWidth="1"/>
    <col min="15" max="15" width="8.21875" bestFit="1" customWidth="1"/>
  </cols>
  <sheetData>
    <row r="5" spans="1:249" s="4" customFormat="1">
      <c r="A5" s="4" t="s">
        <v>3</v>
      </c>
      <c r="B5" s="4" t="s">
        <v>4</v>
      </c>
      <c r="C5" s="4" t="s">
        <v>5</v>
      </c>
      <c r="D5" s="4" t="s">
        <v>6</v>
      </c>
      <c r="E5" s="33" t="s">
        <v>7</v>
      </c>
      <c r="F5" s="33" t="s">
        <v>161</v>
      </c>
      <c r="G5" s="4" t="s">
        <v>160</v>
      </c>
    </row>
    <row r="6" spans="1:249" s="18" customFormat="1">
      <c r="A6" s="14">
        <v>43255</v>
      </c>
      <c r="B6" s="15" t="s">
        <v>11</v>
      </c>
      <c r="C6" s="15" t="s">
        <v>12</v>
      </c>
      <c r="D6" s="15" t="s">
        <v>53</v>
      </c>
      <c r="E6" s="53">
        <v>-11.47</v>
      </c>
      <c r="F6" s="33">
        <f>E6</f>
        <v>-11.47</v>
      </c>
      <c r="G6" s="8" t="s">
        <v>227</v>
      </c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</row>
    <row r="7" spans="1:249" s="4" customFormat="1">
      <c r="A7" s="14">
        <v>43255</v>
      </c>
      <c r="B7" s="15" t="s">
        <v>55</v>
      </c>
      <c r="C7" s="15" t="s">
        <v>55</v>
      </c>
      <c r="D7" s="15" t="s">
        <v>56</v>
      </c>
      <c r="E7" s="53">
        <v>-1.25</v>
      </c>
      <c r="F7" s="33">
        <f t="shared" ref="F7:F43" si="0">F6+E7</f>
        <v>-12.72</v>
      </c>
      <c r="G7" s="8" t="s">
        <v>228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</row>
    <row r="8" spans="1:249" s="18" customFormat="1">
      <c r="A8" s="14">
        <v>43255</v>
      </c>
      <c r="B8" s="15" t="s">
        <v>72</v>
      </c>
      <c r="C8" s="15" t="s">
        <v>73</v>
      </c>
      <c r="D8" s="15" t="s">
        <v>350</v>
      </c>
      <c r="E8" s="53">
        <v>651.92999999999995</v>
      </c>
      <c r="F8" s="33">
        <f t="shared" si="0"/>
        <v>639.20999999999992</v>
      </c>
      <c r="G8" s="8" t="s">
        <v>194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</row>
    <row r="9" spans="1:249" s="18" customFormat="1">
      <c r="A9" s="11">
        <v>43256</v>
      </c>
      <c r="B9" s="4" t="s">
        <v>45</v>
      </c>
      <c r="C9" s="4" t="s">
        <v>46</v>
      </c>
      <c r="D9" s="4" t="s">
        <v>196</v>
      </c>
      <c r="E9" s="33">
        <v>-4.97</v>
      </c>
      <c r="F9" s="33">
        <f t="shared" si="0"/>
        <v>634.2399999999999</v>
      </c>
      <c r="G9" s="7" t="s">
        <v>128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</row>
    <row r="10" spans="1:249" s="4" customFormat="1">
      <c r="A10" s="14">
        <v>43257</v>
      </c>
      <c r="B10" s="15" t="s">
        <v>41</v>
      </c>
      <c r="C10" s="15" t="s">
        <v>42</v>
      </c>
      <c r="D10" s="15" t="s">
        <v>199</v>
      </c>
      <c r="E10" s="53">
        <v>-30</v>
      </c>
      <c r="F10" s="33">
        <f t="shared" si="0"/>
        <v>604.2399999999999</v>
      </c>
      <c r="G10" s="8" t="s">
        <v>42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</row>
    <row r="11" spans="1:249" s="4" customFormat="1">
      <c r="A11" s="14">
        <v>43257</v>
      </c>
      <c r="B11" s="15" t="s">
        <v>41</v>
      </c>
      <c r="C11" s="15" t="s">
        <v>42</v>
      </c>
      <c r="D11" s="15" t="s">
        <v>200</v>
      </c>
      <c r="E11" s="53">
        <v>-30</v>
      </c>
      <c r="F11" s="33">
        <f t="shared" si="0"/>
        <v>574.2399999999999</v>
      </c>
      <c r="G11" s="8" t="s">
        <v>42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</row>
    <row r="12" spans="1:249" s="4" customFormat="1">
      <c r="A12" s="5">
        <v>43262</v>
      </c>
      <c r="B12" s="4" t="s">
        <v>45</v>
      </c>
      <c r="C12" s="4" t="s">
        <v>46</v>
      </c>
      <c r="D12" s="4" t="s">
        <v>203</v>
      </c>
      <c r="E12" s="33">
        <v>-77.78</v>
      </c>
      <c r="F12" s="33">
        <f t="shared" si="0"/>
        <v>496.45999999999992</v>
      </c>
      <c r="G12" s="7" t="s">
        <v>75</v>
      </c>
      <c r="IN12" s="18"/>
      <c r="IO12" s="18"/>
    </row>
    <row r="13" spans="1:249" s="37" customFormat="1">
      <c r="A13" s="5">
        <v>43262</v>
      </c>
      <c r="B13" s="4" t="s">
        <v>45</v>
      </c>
      <c r="C13" s="4" t="s">
        <v>46</v>
      </c>
      <c r="D13" s="4" t="s">
        <v>198</v>
      </c>
      <c r="E13" s="33">
        <v>-50.15</v>
      </c>
      <c r="F13" s="33">
        <f t="shared" si="0"/>
        <v>446.30999999999995</v>
      </c>
      <c r="G13" s="7" t="s">
        <v>127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</row>
    <row r="14" spans="1:249" s="18" customFormat="1">
      <c r="A14" s="5">
        <v>43262</v>
      </c>
      <c r="B14" s="4" t="s">
        <v>49</v>
      </c>
      <c r="C14" s="4" t="s">
        <v>50</v>
      </c>
      <c r="D14" s="15" t="s">
        <v>197</v>
      </c>
      <c r="E14" s="33">
        <v>-352.37</v>
      </c>
      <c r="F14" s="33">
        <f t="shared" si="0"/>
        <v>93.939999999999941</v>
      </c>
      <c r="G14" s="7" t="s">
        <v>129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</row>
    <row r="15" spans="1:249" s="4" customFormat="1">
      <c r="A15" s="14">
        <v>43262</v>
      </c>
      <c r="B15" s="15" t="s">
        <v>41</v>
      </c>
      <c r="C15" s="15" t="s">
        <v>42</v>
      </c>
      <c r="D15" s="15" t="s">
        <v>201</v>
      </c>
      <c r="E15" s="53">
        <v>-20</v>
      </c>
      <c r="F15" s="33">
        <f t="shared" si="0"/>
        <v>73.939999999999941</v>
      </c>
      <c r="G15" s="8" t="s">
        <v>42</v>
      </c>
      <c r="IN15" s="18"/>
      <c r="IO15" s="18"/>
    </row>
    <row r="16" spans="1:249" s="37" customFormat="1">
      <c r="A16" s="14">
        <v>43263</v>
      </c>
      <c r="B16" s="15" t="s">
        <v>14</v>
      </c>
      <c r="C16" s="15" t="s">
        <v>15</v>
      </c>
      <c r="D16" s="15" t="s">
        <v>195</v>
      </c>
      <c r="E16" s="53">
        <v>200</v>
      </c>
      <c r="F16" s="33">
        <f t="shared" si="0"/>
        <v>273.93999999999994</v>
      </c>
      <c r="G16" s="8" t="s">
        <v>142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</row>
    <row r="17" spans="1:249" s="4" customFormat="1">
      <c r="A17" s="14">
        <v>43264</v>
      </c>
      <c r="B17" s="15" t="s">
        <v>41</v>
      </c>
      <c r="C17" s="15" t="s">
        <v>42</v>
      </c>
      <c r="D17" s="15" t="s">
        <v>202</v>
      </c>
      <c r="E17" s="53">
        <v>-40</v>
      </c>
      <c r="F17" s="33">
        <f t="shared" si="0"/>
        <v>233.93999999999994</v>
      </c>
      <c r="G17" s="8" t="s">
        <v>42</v>
      </c>
    </row>
    <row r="18" spans="1:249" s="18" customFormat="1">
      <c r="A18" s="14">
        <v>43266</v>
      </c>
      <c r="B18" s="15" t="s">
        <v>45</v>
      </c>
      <c r="C18" s="15" t="s">
        <v>15</v>
      </c>
      <c r="D18" s="15" t="s">
        <v>168</v>
      </c>
      <c r="E18" s="53">
        <v>96.33</v>
      </c>
      <c r="F18" s="33">
        <f t="shared" si="0"/>
        <v>330.26999999999992</v>
      </c>
      <c r="G18" s="8" t="s">
        <v>127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</row>
    <row r="19" spans="1:249" s="4" customFormat="1">
      <c r="A19" s="14">
        <v>43269</v>
      </c>
      <c r="B19" s="15" t="s">
        <v>45</v>
      </c>
      <c r="C19" s="15" t="s">
        <v>15</v>
      </c>
      <c r="D19" s="15" t="s">
        <v>168</v>
      </c>
      <c r="E19" s="53">
        <v>26.76</v>
      </c>
      <c r="F19" s="33">
        <f t="shared" si="0"/>
        <v>357.02999999999992</v>
      </c>
      <c r="G19" s="8" t="s">
        <v>127</v>
      </c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</row>
    <row r="20" spans="1:249" s="4" customFormat="1">
      <c r="A20" s="14">
        <v>43277</v>
      </c>
      <c r="B20" s="15" t="s">
        <v>14</v>
      </c>
      <c r="C20" s="15" t="s">
        <v>15</v>
      </c>
      <c r="D20" s="15" t="s">
        <v>16</v>
      </c>
      <c r="E20" s="53">
        <v>160</v>
      </c>
      <c r="F20" s="33">
        <f t="shared" si="0"/>
        <v>517.03</v>
      </c>
      <c r="G20" s="8" t="s">
        <v>130</v>
      </c>
      <c r="H20" s="2" t="s">
        <v>7</v>
      </c>
      <c r="I20" t="s">
        <v>353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</row>
    <row r="21" spans="1:249" s="37" customFormat="1">
      <c r="A21" s="14">
        <v>43278</v>
      </c>
      <c r="B21" s="15" t="s">
        <v>14</v>
      </c>
      <c r="C21" s="15" t="s">
        <v>15</v>
      </c>
      <c r="D21" s="15" t="s">
        <v>16</v>
      </c>
      <c r="E21" s="53">
        <v>600</v>
      </c>
      <c r="F21" s="33">
        <f t="shared" si="0"/>
        <v>1117.03</v>
      </c>
      <c r="G21" s="8" t="s">
        <v>169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18"/>
      <c r="IO21" s="18"/>
    </row>
    <row r="22" spans="1:249" s="37" customFormat="1">
      <c r="A22" s="14">
        <v>43280</v>
      </c>
      <c r="B22" s="4" t="s">
        <v>17</v>
      </c>
      <c r="C22" s="4" t="s">
        <v>18</v>
      </c>
      <c r="D22" s="15" t="s">
        <v>170</v>
      </c>
      <c r="E22" s="53">
        <v>-40.17</v>
      </c>
      <c r="F22" s="33">
        <f t="shared" si="0"/>
        <v>1076.8599999999999</v>
      </c>
      <c r="G22" s="8" t="s">
        <v>191</v>
      </c>
      <c r="H22" s="2" t="s">
        <v>162</v>
      </c>
      <c r="I22" t="s">
        <v>165</v>
      </c>
      <c r="K22" s="49" t="s">
        <v>354</v>
      </c>
      <c r="L22" s="49"/>
      <c r="M22" s="49"/>
      <c r="N22" s="49" t="s">
        <v>355</v>
      </c>
      <c r="O22" s="36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4"/>
      <c r="IO22" s="4"/>
    </row>
    <row r="23" spans="1:249" s="18" customFormat="1">
      <c r="A23" s="14">
        <v>43280</v>
      </c>
      <c r="B23" s="4" t="s">
        <v>17</v>
      </c>
      <c r="C23" s="4" t="s">
        <v>18</v>
      </c>
      <c r="D23" s="15" t="s">
        <v>171</v>
      </c>
      <c r="E23" s="53">
        <v>-20.5</v>
      </c>
      <c r="F23" s="33">
        <f t="shared" si="0"/>
        <v>1056.3599999999999</v>
      </c>
      <c r="G23" s="8" t="s">
        <v>135</v>
      </c>
      <c r="H23" s="3" t="s">
        <v>134</v>
      </c>
      <c r="I23" s="1">
        <v>-68.16</v>
      </c>
      <c r="K23" s="1">
        <v>-68.16</v>
      </c>
      <c r="L23" s="46">
        <f t="shared" ref="L23:L30" si="1">K23/K$43</f>
        <v>5.1619157250613425E-2</v>
      </c>
      <c r="M23" s="46"/>
      <c r="N23" s="47"/>
      <c r="O23" s="46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</row>
    <row r="24" spans="1:249" s="18" customFormat="1">
      <c r="A24" s="14">
        <v>43280</v>
      </c>
      <c r="B24" s="4" t="s">
        <v>17</v>
      </c>
      <c r="C24" s="4" t="s">
        <v>18</v>
      </c>
      <c r="D24" s="15" t="s">
        <v>172</v>
      </c>
      <c r="E24" s="53">
        <v>-67.680000000000007</v>
      </c>
      <c r="F24" s="33">
        <f t="shared" si="0"/>
        <v>988.67999999999984</v>
      </c>
      <c r="G24" s="8" t="s">
        <v>191</v>
      </c>
      <c r="H24" s="3" t="s">
        <v>192</v>
      </c>
      <c r="I24" s="1">
        <v>-30.8</v>
      </c>
      <c r="K24" s="1">
        <v>-30.8</v>
      </c>
      <c r="L24" s="46">
        <f t="shared" si="1"/>
        <v>2.3325558147284237E-2</v>
      </c>
      <c r="M24" s="46"/>
      <c r="N24" s="47"/>
      <c r="O24" s="4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</row>
    <row r="25" spans="1:249" s="18" customFormat="1">
      <c r="A25" s="14">
        <v>43280</v>
      </c>
      <c r="B25" s="4" t="s">
        <v>17</v>
      </c>
      <c r="C25" s="4" t="s">
        <v>18</v>
      </c>
      <c r="D25" s="15" t="s">
        <v>173</v>
      </c>
      <c r="E25" s="53">
        <v>-43.65</v>
      </c>
      <c r="F25" s="33">
        <f t="shared" si="0"/>
        <v>945.02999999999986</v>
      </c>
      <c r="G25" s="8" t="s">
        <v>191</v>
      </c>
      <c r="H25" s="3" t="s">
        <v>148</v>
      </c>
      <c r="I25" s="1">
        <v>-39.19</v>
      </c>
      <c r="K25" s="1">
        <v>-39.19</v>
      </c>
      <c r="L25" s="46">
        <f t="shared" si="1"/>
        <v>2.967950077246978E-2</v>
      </c>
      <c r="M25" s="46"/>
      <c r="N25" s="47"/>
      <c r="O25" s="4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</row>
    <row r="26" spans="1:249" s="37" customFormat="1">
      <c r="A26" s="14">
        <v>43280</v>
      </c>
      <c r="B26" s="4" t="s">
        <v>17</v>
      </c>
      <c r="C26" s="4" t="s">
        <v>18</v>
      </c>
      <c r="D26" s="15" t="s">
        <v>174</v>
      </c>
      <c r="E26" s="53">
        <v>-144</v>
      </c>
      <c r="F26" s="33">
        <f t="shared" si="0"/>
        <v>801.02999999999986</v>
      </c>
      <c r="G26" s="8" t="s">
        <v>154</v>
      </c>
      <c r="H26" s="3" t="s">
        <v>128</v>
      </c>
      <c r="I26" s="1">
        <v>-4.97</v>
      </c>
      <c r="K26" s="1">
        <v>-4.97</v>
      </c>
      <c r="L26" s="46">
        <f t="shared" si="1"/>
        <v>3.7638968828572292E-3</v>
      </c>
      <c r="M26" s="46"/>
      <c r="N26" s="47"/>
      <c r="O26" s="4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</row>
    <row r="27" spans="1:249" s="37" customFormat="1" ht="13.2" customHeight="1">
      <c r="A27" s="17">
        <v>43280</v>
      </c>
      <c r="B27" s="4" t="s">
        <v>17</v>
      </c>
      <c r="C27" s="4" t="s">
        <v>18</v>
      </c>
      <c r="D27" s="15" t="s">
        <v>175</v>
      </c>
      <c r="E27" s="53">
        <v>-20.89</v>
      </c>
      <c r="F27" s="33">
        <f t="shared" si="0"/>
        <v>780.13999999999987</v>
      </c>
      <c r="G27" s="8" t="s">
        <v>135</v>
      </c>
      <c r="H27" s="3" t="s">
        <v>193</v>
      </c>
      <c r="I27" s="1">
        <v>-13.6</v>
      </c>
      <c r="K27" s="1">
        <v>-13.6</v>
      </c>
      <c r="L27" s="46">
        <f t="shared" si="1"/>
        <v>1.0299597103995637E-2</v>
      </c>
      <c r="M27" s="46"/>
      <c r="N27" s="1"/>
      <c r="O27" s="46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</row>
    <row r="28" spans="1:249" s="37" customFormat="1">
      <c r="A28" s="17">
        <v>43280</v>
      </c>
      <c r="B28" s="4" t="s">
        <v>17</v>
      </c>
      <c r="C28" s="4" t="s">
        <v>18</v>
      </c>
      <c r="D28" s="15" t="s">
        <v>176</v>
      </c>
      <c r="E28" s="53">
        <v>-11.69</v>
      </c>
      <c r="F28" s="33">
        <f t="shared" si="0"/>
        <v>768.44999999999982</v>
      </c>
      <c r="G28" s="8" t="s">
        <v>191</v>
      </c>
      <c r="H28" s="3" t="s">
        <v>129</v>
      </c>
      <c r="I28" s="1">
        <v>-352.37</v>
      </c>
      <c r="K28" s="1">
        <v>-352.37</v>
      </c>
      <c r="L28" s="46">
        <f t="shared" si="1"/>
        <v>0.26685801702462814</v>
      </c>
      <c r="M28" s="8"/>
      <c r="N28" s="8"/>
      <c r="O28" s="8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</row>
    <row r="29" spans="1:249" s="37" customFormat="1">
      <c r="A29" s="14">
        <v>43280</v>
      </c>
      <c r="B29" s="4" t="s">
        <v>17</v>
      </c>
      <c r="C29" s="4" t="s">
        <v>18</v>
      </c>
      <c r="D29" s="15" t="s">
        <v>177</v>
      </c>
      <c r="E29" s="53">
        <v>-15.9</v>
      </c>
      <c r="F29" s="33">
        <f t="shared" si="0"/>
        <v>752.54999999999984</v>
      </c>
      <c r="G29" s="8" t="s">
        <v>135</v>
      </c>
      <c r="H29" s="3" t="s">
        <v>227</v>
      </c>
      <c r="I29" s="1">
        <v>-11.47</v>
      </c>
      <c r="K29" s="1">
        <v>-11.47</v>
      </c>
      <c r="L29" s="46">
        <f t="shared" si="1"/>
        <v>8.6864984399139689E-3</v>
      </c>
      <c r="M29" s="8"/>
      <c r="N29" s="8"/>
      <c r="O29" s="8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</row>
    <row r="30" spans="1:249" s="37" customFormat="1">
      <c r="A30" s="14">
        <v>43280</v>
      </c>
      <c r="B30" s="4" t="s">
        <v>17</v>
      </c>
      <c r="C30" s="4" t="s">
        <v>18</v>
      </c>
      <c r="D30" s="15" t="s">
        <v>178</v>
      </c>
      <c r="E30" s="53">
        <v>-28.86</v>
      </c>
      <c r="F30" s="33">
        <f t="shared" si="0"/>
        <v>723.68999999999983</v>
      </c>
      <c r="G30" s="8" t="s">
        <v>134</v>
      </c>
      <c r="H30" s="3" t="s">
        <v>228</v>
      </c>
      <c r="I30" s="1">
        <v>-1.25</v>
      </c>
      <c r="K30" s="1">
        <v>-1.25</v>
      </c>
      <c r="L30" s="46">
        <f t="shared" si="1"/>
        <v>9.4665414558783433E-4</v>
      </c>
      <c r="M30" s="49"/>
      <c r="N30" s="49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</row>
    <row r="31" spans="1:249" s="37" customFormat="1">
      <c r="A31" s="14">
        <v>43280</v>
      </c>
      <c r="B31" s="4" t="s">
        <v>17</v>
      </c>
      <c r="C31" s="4" t="s">
        <v>18</v>
      </c>
      <c r="D31" s="4" t="s">
        <v>179</v>
      </c>
      <c r="E31" s="53">
        <v>-55.14</v>
      </c>
      <c r="F31" s="33">
        <f t="shared" si="0"/>
        <v>668.54999999999984</v>
      </c>
      <c r="G31" s="8" t="s">
        <v>191</v>
      </c>
      <c r="H31" s="3" t="s">
        <v>142</v>
      </c>
      <c r="I31" s="1">
        <v>200</v>
      </c>
      <c r="K31" s="18"/>
      <c r="L31" s="46"/>
      <c r="M31" s="46"/>
      <c r="N31" s="1">
        <v>200</v>
      </c>
      <c r="O31" s="46">
        <f>N31/N$43</f>
        <v>0.11870352015289014</v>
      </c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</row>
    <row r="32" spans="1:249" s="37" customFormat="1">
      <c r="A32" s="14">
        <v>43280</v>
      </c>
      <c r="B32" s="4" t="s">
        <v>17</v>
      </c>
      <c r="C32" s="4" t="s">
        <v>18</v>
      </c>
      <c r="D32" s="15" t="s">
        <v>180</v>
      </c>
      <c r="E32" s="53">
        <v>-21.46</v>
      </c>
      <c r="F32" s="33">
        <f t="shared" si="0"/>
        <v>647.0899999999998</v>
      </c>
      <c r="G32" s="8" t="s">
        <v>134</v>
      </c>
      <c r="H32" s="3" t="s">
        <v>127</v>
      </c>
      <c r="I32" s="1">
        <v>72.94</v>
      </c>
      <c r="J32" s="36"/>
      <c r="L32" s="46"/>
      <c r="M32" s="46"/>
      <c r="N32" s="1">
        <v>72.94</v>
      </c>
      <c r="O32" s="46">
        <f>N32/N$43</f>
        <v>4.3291173799759032E-2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</row>
    <row r="33" spans="1:249" s="37" customFormat="1">
      <c r="A33" s="14">
        <v>43280</v>
      </c>
      <c r="B33" s="4" t="s">
        <v>17</v>
      </c>
      <c r="C33" s="4" t="s">
        <v>18</v>
      </c>
      <c r="D33" s="15" t="s">
        <v>181</v>
      </c>
      <c r="E33" s="53">
        <v>-41.44</v>
      </c>
      <c r="F33" s="33">
        <f t="shared" si="0"/>
        <v>605.64999999999986</v>
      </c>
      <c r="G33" s="8" t="s">
        <v>191</v>
      </c>
      <c r="H33" s="3" t="s">
        <v>138</v>
      </c>
      <c r="I33" s="1">
        <v>-7.99</v>
      </c>
      <c r="J33" s="36"/>
      <c r="K33" s="1">
        <v>-7.99</v>
      </c>
      <c r="L33" s="46">
        <f>K33/K$43</f>
        <v>6.0510132985974368E-3</v>
      </c>
      <c r="M33" s="46"/>
      <c r="N33" s="47"/>
      <c r="O33" s="4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</row>
    <row r="34" spans="1:249" s="37" customFormat="1">
      <c r="A34" s="14">
        <v>43280</v>
      </c>
      <c r="B34" s="4" t="s">
        <v>17</v>
      </c>
      <c r="C34" s="4" t="s">
        <v>18</v>
      </c>
      <c r="D34" s="15" t="s">
        <v>181</v>
      </c>
      <c r="E34" s="53">
        <v>-58.66</v>
      </c>
      <c r="F34" s="33">
        <f t="shared" si="0"/>
        <v>546.9899999999999</v>
      </c>
      <c r="G34" s="8" t="s">
        <v>191</v>
      </c>
      <c r="H34" s="3" t="s">
        <v>75</v>
      </c>
      <c r="I34" s="1">
        <v>-77.78</v>
      </c>
      <c r="J34" s="36"/>
      <c r="K34" s="1">
        <v>-77.78</v>
      </c>
      <c r="L34" s="46">
        <f>K34/K$43</f>
        <v>5.8904607555057401E-2</v>
      </c>
      <c r="M34" s="46"/>
      <c r="N34" s="1"/>
      <c r="O34" s="46">
        <f>N34/N$43</f>
        <v>0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</row>
    <row r="35" spans="1:249" s="37" customFormat="1">
      <c r="A35" s="14">
        <v>43280</v>
      </c>
      <c r="B35" s="4" t="s">
        <v>17</v>
      </c>
      <c r="C35" s="4" t="s">
        <v>18</v>
      </c>
      <c r="D35" s="15" t="s">
        <v>182</v>
      </c>
      <c r="E35" s="53">
        <v>-14.1</v>
      </c>
      <c r="F35" s="33">
        <f t="shared" si="0"/>
        <v>532.88999999999987</v>
      </c>
      <c r="G35" s="8" t="s">
        <v>132</v>
      </c>
      <c r="H35" s="3" t="s">
        <v>135</v>
      </c>
      <c r="I35" s="1">
        <v>-86.09</v>
      </c>
      <c r="J35" s="36"/>
      <c r="K35" s="1">
        <v>-86.09</v>
      </c>
      <c r="L35" s="46">
        <f>K35/K$43</f>
        <v>6.5197964314925333E-2</v>
      </c>
      <c r="M35" s="46"/>
      <c r="N35" s="6"/>
      <c r="O35" s="4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</row>
    <row r="36" spans="1:249" s="37" customFormat="1">
      <c r="A36" s="14">
        <v>43280</v>
      </c>
      <c r="B36" s="4" t="s">
        <v>17</v>
      </c>
      <c r="C36" s="4" t="s">
        <v>18</v>
      </c>
      <c r="D36" s="15" t="s">
        <v>183</v>
      </c>
      <c r="E36" s="53">
        <v>-30.8</v>
      </c>
      <c r="F36" s="33">
        <f t="shared" si="0"/>
        <v>502.08999999999986</v>
      </c>
      <c r="G36" s="8" t="s">
        <v>192</v>
      </c>
      <c r="H36" s="3" t="s">
        <v>130</v>
      </c>
      <c r="I36" s="1">
        <v>160</v>
      </c>
      <c r="J36" s="36"/>
      <c r="L36" s="46"/>
      <c r="M36" s="46"/>
      <c r="N36" s="1">
        <v>160</v>
      </c>
      <c r="O36" s="46">
        <f>N36/N$43</f>
        <v>9.496281612231211E-2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</row>
    <row r="37" spans="1:249" s="37" customFormat="1">
      <c r="A37" s="14">
        <v>43280</v>
      </c>
      <c r="B37" s="4" t="s">
        <v>17</v>
      </c>
      <c r="C37" s="4" t="s">
        <v>18</v>
      </c>
      <c r="D37" s="15" t="s">
        <v>184</v>
      </c>
      <c r="E37" s="53">
        <v>-13.6</v>
      </c>
      <c r="F37" s="33">
        <f t="shared" si="0"/>
        <v>488.48999999999984</v>
      </c>
      <c r="G37" s="8" t="s">
        <v>193</v>
      </c>
      <c r="H37" s="3" t="s">
        <v>169</v>
      </c>
      <c r="I37" s="1">
        <v>600</v>
      </c>
      <c r="J37" s="8"/>
      <c r="L37" s="46"/>
      <c r="M37" s="46"/>
      <c r="N37" s="1">
        <v>600</v>
      </c>
      <c r="O37" s="46">
        <f>N37/N$43</f>
        <v>0.3561105604586704</v>
      </c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18"/>
      <c r="IO37" s="18"/>
    </row>
    <row r="38" spans="1:249" s="37" customFormat="1">
      <c r="A38" s="14">
        <v>43280</v>
      </c>
      <c r="B38" s="4" t="s">
        <v>17</v>
      </c>
      <c r="C38" s="4" t="s">
        <v>18</v>
      </c>
      <c r="D38" s="15" t="s">
        <v>185</v>
      </c>
      <c r="E38" s="53">
        <v>-17.84</v>
      </c>
      <c r="F38" s="33">
        <f t="shared" si="0"/>
        <v>470.64999999999986</v>
      </c>
      <c r="G38" s="8" t="s">
        <v>134</v>
      </c>
      <c r="H38" s="3" t="s">
        <v>132</v>
      </c>
      <c r="I38" s="1">
        <v>-14.1</v>
      </c>
      <c r="J38" s="36"/>
      <c r="K38" s="1">
        <v>-14.1</v>
      </c>
      <c r="L38" s="46">
        <f>K38/K$43</f>
        <v>1.0678258762230771E-2</v>
      </c>
      <c r="M38" s="46"/>
      <c r="N38" s="6"/>
      <c r="O38" s="4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</row>
    <row r="39" spans="1:249" s="37" customFormat="1">
      <c r="A39" s="14">
        <v>43280</v>
      </c>
      <c r="B39" s="4" t="s">
        <v>17</v>
      </c>
      <c r="C39" s="4" t="s">
        <v>18</v>
      </c>
      <c r="D39" s="15" t="s">
        <v>186</v>
      </c>
      <c r="E39" s="53">
        <v>-28.8</v>
      </c>
      <c r="F39" s="33">
        <f t="shared" si="0"/>
        <v>441.84999999999985</v>
      </c>
      <c r="G39" s="8" t="s">
        <v>135</v>
      </c>
      <c r="H39" s="3" t="s">
        <v>42</v>
      </c>
      <c r="I39" s="1">
        <v>-120</v>
      </c>
      <c r="J39" s="36"/>
      <c r="K39" s="1">
        <v>-120</v>
      </c>
      <c r="L39" s="46">
        <f>K39/K$43</f>
        <v>9.0878797976432099E-2</v>
      </c>
      <c r="M39" s="46"/>
      <c r="N39" s="47"/>
      <c r="O39" s="4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</row>
    <row r="40" spans="1:249" s="37" customFormat="1">
      <c r="A40" s="14">
        <v>43280</v>
      </c>
      <c r="B40" s="4" t="s">
        <v>17</v>
      </c>
      <c r="C40" s="4" t="s">
        <v>18</v>
      </c>
      <c r="D40" s="15" t="s">
        <v>187</v>
      </c>
      <c r="E40" s="53">
        <v>-10.48</v>
      </c>
      <c r="F40" s="33">
        <f t="shared" si="0"/>
        <v>431.36999999999983</v>
      </c>
      <c r="G40" s="8" t="s">
        <v>191</v>
      </c>
      <c r="H40" s="3" t="s">
        <v>194</v>
      </c>
      <c r="I40" s="1">
        <v>651.92999999999995</v>
      </c>
      <c r="J40" s="36"/>
      <c r="L40" s="46"/>
      <c r="M40" s="46"/>
      <c r="N40" s="1">
        <v>651.92999999999995</v>
      </c>
      <c r="O40" s="46">
        <f>N40/N$43</f>
        <v>0.38693192946636834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</row>
    <row r="41" spans="1:249" s="37" customFormat="1">
      <c r="A41" s="14">
        <v>43280</v>
      </c>
      <c r="B41" s="4" t="s">
        <v>17</v>
      </c>
      <c r="C41" s="4" t="s">
        <v>18</v>
      </c>
      <c r="D41" s="15" t="s">
        <v>188</v>
      </c>
      <c r="E41" s="53">
        <v>-39.19</v>
      </c>
      <c r="F41" s="33">
        <f t="shared" si="0"/>
        <v>392.17999999999984</v>
      </c>
      <c r="G41" s="8" t="s">
        <v>148</v>
      </c>
      <c r="H41" s="3" t="s">
        <v>154</v>
      </c>
      <c r="I41" s="1">
        <v>-144</v>
      </c>
      <c r="J41" s="36"/>
      <c r="K41" s="1">
        <v>-144</v>
      </c>
      <c r="L41" s="46">
        <f>K41/K$43</f>
        <v>0.10905455757171852</v>
      </c>
      <c r="M41" s="46"/>
      <c r="N41" s="48"/>
      <c r="O41" s="4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</row>
    <row r="42" spans="1:249" s="37" customFormat="1">
      <c r="A42" s="14">
        <v>43280</v>
      </c>
      <c r="B42" s="4" t="s">
        <v>17</v>
      </c>
      <c r="C42" s="4" t="s">
        <v>18</v>
      </c>
      <c r="D42" s="15" t="s">
        <v>189</v>
      </c>
      <c r="E42" s="53">
        <v>-7.99</v>
      </c>
      <c r="F42" s="33">
        <f t="shared" si="0"/>
        <v>384.18999999999983</v>
      </c>
      <c r="G42" s="7" t="s">
        <v>138</v>
      </c>
      <c r="H42" s="3" t="s">
        <v>191</v>
      </c>
      <c r="I42" s="1">
        <v>-348.66999999999996</v>
      </c>
      <c r="J42" s="36"/>
      <c r="K42" s="1">
        <v>-348.66999999999996</v>
      </c>
      <c r="L42" s="46">
        <f>K42/K$43</f>
        <v>0.26405592075368811</v>
      </c>
      <c r="M42" s="46"/>
      <c r="N42" s="1"/>
      <c r="O42" s="46">
        <f>N42/N$43</f>
        <v>0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</row>
    <row r="43" spans="1:249" s="37" customFormat="1">
      <c r="A43" s="14">
        <v>43280</v>
      </c>
      <c r="B43" s="4" t="s">
        <v>17</v>
      </c>
      <c r="C43" s="4" t="s">
        <v>18</v>
      </c>
      <c r="D43" s="15" t="s">
        <v>190</v>
      </c>
      <c r="E43" s="53">
        <v>-19.760000000000002</v>
      </c>
      <c r="F43" s="33">
        <f t="shared" si="0"/>
        <v>364.42999999999984</v>
      </c>
      <c r="G43" s="8" t="s">
        <v>191</v>
      </c>
      <c r="H43" s="3" t="s">
        <v>164</v>
      </c>
      <c r="I43" s="1">
        <v>364.42999999999995</v>
      </c>
      <c r="J43" s="36"/>
      <c r="K43" s="47">
        <f>SUM(K23:K42)</f>
        <v>-1320.44</v>
      </c>
      <c r="L43" s="46">
        <f>SUM(L11:L42)</f>
        <v>0.99999999999999978</v>
      </c>
      <c r="M43" s="47"/>
      <c r="N43" s="47">
        <f t="shared" ref="N43" si="2">SUM(N23:N42)</f>
        <v>1684.87</v>
      </c>
      <c r="O43" s="46">
        <f>SUM(O11:O42)</f>
        <v>1</v>
      </c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</row>
    <row r="44" spans="1:249" s="37" customFormat="1">
      <c r="A44" s="5"/>
      <c r="B44" s="15"/>
      <c r="C44" s="15"/>
      <c r="D44" s="7"/>
      <c r="E44" s="50"/>
      <c r="F44" s="33"/>
      <c r="G44" s="7"/>
      <c r="J44" s="4"/>
      <c r="K44" s="6"/>
      <c r="L44" s="46"/>
      <c r="M44" s="46"/>
      <c r="N44" s="6"/>
      <c r="O44" s="46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18"/>
      <c r="IO44" s="18"/>
    </row>
    <row r="45" spans="1:249" s="37" customFormat="1">
      <c r="A45" s="5"/>
      <c r="B45" s="38"/>
      <c r="C45" s="38"/>
      <c r="D45" s="38"/>
      <c r="E45" s="50"/>
      <c r="F45" s="33"/>
      <c r="G45" s="4"/>
      <c r="J45" s="4"/>
      <c r="K45" s="47"/>
      <c r="L45" s="46"/>
      <c r="M45" s="46"/>
      <c r="N45" s="47"/>
      <c r="O45" s="46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</row>
    <row r="46" spans="1:249" s="37" customFormat="1">
      <c r="A46" s="5"/>
      <c r="B46" s="38"/>
      <c r="C46" s="38"/>
      <c r="D46" s="38"/>
      <c r="E46" s="50"/>
      <c r="F46" s="33"/>
      <c r="G46" s="4"/>
      <c r="J46" s="4"/>
      <c r="K46" s="47"/>
      <c r="L46" s="46"/>
      <c r="M46" s="46"/>
      <c r="N46" s="47"/>
      <c r="O46" s="46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</row>
    <row r="47" spans="1:249" s="37" customFormat="1" ht="16.05" customHeight="1">
      <c r="A47" s="43"/>
      <c r="B47" s="38"/>
      <c r="C47" s="38"/>
      <c r="D47" s="38"/>
      <c r="E47" s="50"/>
      <c r="F47" s="33"/>
      <c r="G47" s="4"/>
      <c r="J47" s="4"/>
      <c r="K47" s="47"/>
      <c r="L47" s="46"/>
      <c r="M47" s="46"/>
      <c r="N47" s="47"/>
      <c r="O47" s="46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</row>
    <row r="48" spans="1:249" s="37" customFormat="1">
      <c r="A48" s="39"/>
      <c r="B48" s="38"/>
      <c r="C48" s="38"/>
      <c r="D48" s="38"/>
      <c r="E48" s="51"/>
      <c r="F48" s="33"/>
      <c r="G48" s="36"/>
      <c r="J48" s="36"/>
      <c r="K48" s="47"/>
      <c r="L48" s="46"/>
      <c r="M48" s="46"/>
      <c r="N48" s="47"/>
      <c r="O48" s="4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</row>
  </sheetData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5:IO63"/>
  <sheetViews>
    <sheetView topLeftCell="E33" workbookViewId="0">
      <selection activeCell="N24" sqref="N24:N63"/>
    </sheetView>
  </sheetViews>
  <sheetFormatPr baseColWidth="10" defaultRowHeight="13.2"/>
  <cols>
    <col min="1" max="1" width="12.88671875" bestFit="1" customWidth="1"/>
    <col min="2" max="2" width="10.77734375" bestFit="1" customWidth="1"/>
    <col min="3" max="3" width="17.33203125" bestFit="1" customWidth="1"/>
    <col min="4" max="4" width="71.21875" bestFit="1" customWidth="1"/>
    <col min="5" max="5" width="22.44140625" style="54" bestFit="1" customWidth="1"/>
    <col min="6" max="6" width="9.6640625" style="54" bestFit="1" customWidth="1"/>
    <col min="7" max="7" width="34" bestFit="1" customWidth="1"/>
    <col min="8" max="8" width="34" customWidth="1"/>
    <col min="9" max="9" width="34.33203125" customWidth="1"/>
    <col min="10" max="10" width="3.33203125" customWidth="1"/>
    <col min="11" max="11" width="9.33203125" bestFit="1" customWidth="1"/>
    <col min="12" max="12" width="8.21875" bestFit="1" customWidth="1"/>
    <col min="13" max="13" width="3.33203125" customWidth="1"/>
    <col min="14" max="14" width="8.6640625" bestFit="1" customWidth="1"/>
    <col min="15" max="15" width="8.21875" bestFit="1" customWidth="1"/>
  </cols>
  <sheetData>
    <row r="5" spans="1:249" s="4" customFormat="1">
      <c r="A5" s="4" t="s">
        <v>3</v>
      </c>
      <c r="B5" s="4" t="s">
        <v>4</v>
      </c>
      <c r="C5" s="4" t="s">
        <v>5</v>
      </c>
      <c r="D5" s="4" t="s">
        <v>6</v>
      </c>
      <c r="E5" s="33" t="s">
        <v>7</v>
      </c>
      <c r="F5" s="33" t="s">
        <v>161</v>
      </c>
      <c r="G5" s="4" t="s">
        <v>160</v>
      </c>
    </row>
    <row r="6" spans="1:249" s="18" customFormat="1">
      <c r="A6" s="14">
        <v>43283</v>
      </c>
      <c r="B6" s="15" t="s">
        <v>45</v>
      </c>
      <c r="C6" s="15" t="s">
        <v>46</v>
      </c>
      <c r="D6" s="15" t="s">
        <v>226</v>
      </c>
      <c r="E6" s="53">
        <v>-322.74</v>
      </c>
      <c r="F6" s="33">
        <f>E6</f>
        <v>-322.74</v>
      </c>
      <c r="G6" s="8" t="s">
        <v>63</v>
      </c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</row>
    <row r="7" spans="1:249" s="4" customFormat="1">
      <c r="A7" s="14">
        <v>43284</v>
      </c>
      <c r="B7" s="15" t="s">
        <v>11</v>
      </c>
      <c r="C7" s="15" t="s">
        <v>12</v>
      </c>
      <c r="D7" s="15" t="s">
        <v>242</v>
      </c>
      <c r="E7" s="53">
        <v>-11.47</v>
      </c>
      <c r="F7" s="33">
        <f t="shared" ref="F7:F63" si="0">F6+E7</f>
        <v>-334.21000000000004</v>
      </c>
      <c r="G7" s="8" t="s">
        <v>227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</row>
    <row r="8" spans="1:249" s="18" customFormat="1">
      <c r="A8" s="14">
        <v>43284</v>
      </c>
      <c r="B8" s="15" t="s">
        <v>55</v>
      </c>
      <c r="C8" s="15" t="s">
        <v>55</v>
      </c>
      <c r="D8" s="15" t="s">
        <v>230</v>
      </c>
      <c r="E8" s="53">
        <v>-1.25</v>
      </c>
      <c r="F8" s="33">
        <f t="shared" si="0"/>
        <v>-335.46000000000004</v>
      </c>
      <c r="G8" s="8" t="s">
        <v>228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</row>
    <row r="9" spans="1:249" s="18" customFormat="1">
      <c r="A9" s="14">
        <v>43285</v>
      </c>
      <c r="B9" s="15" t="s">
        <v>72</v>
      </c>
      <c r="C9" s="15" t="s">
        <v>73</v>
      </c>
      <c r="D9" s="15" t="s">
        <v>247</v>
      </c>
      <c r="E9" s="53">
        <v>200</v>
      </c>
      <c r="F9" s="33">
        <f t="shared" si="0"/>
        <v>-135.46000000000004</v>
      </c>
      <c r="G9" s="8" t="s">
        <v>167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</row>
    <row r="10" spans="1:249" s="4" customFormat="1">
      <c r="A10" s="14">
        <v>43286</v>
      </c>
      <c r="B10" s="15" t="s">
        <v>45</v>
      </c>
      <c r="C10" s="15" t="s">
        <v>46</v>
      </c>
      <c r="D10" s="15" t="s">
        <v>248</v>
      </c>
      <c r="E10" s="53">
        <v>-3.78</v>
      </c>
      <c r="F10" s="33">
        <f t="shared" si="0"/>
        <v>-139.24000000000004</v>
      </c>
      <c r="G10" s="8" t="s">
        <v>128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</row>
    <row r="11" spans="1:249" s="4" customFormat="1">
      <c r="A11" s="14">
        <v>43291</v>
      </c>
      <c r="B11" s="15" t="s">
        <v>45</v>
      </c>
      <c r="C11" s="15" t="s">
        <v>46</v>
      </c>
      <c r="D11" s="15" t="s">
        <v>120</v>
      </c>
      <c r="E11" s="53">
        <v>-396.59</v>
      </c>
      <c r="F11" s="33">
        <f t="shared" si="0"/>
        <v>-535.83000000000004</v>
      </c>
      <c r="G11" s="8" t="s">
        <v>140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</row>
    <row r="12" spans="1:249" s="4" customFormat="1">
      <c r="A12" s="14">
        <v>43291</v>
      </c>
      <c r="B12" s="15" t="s">
        <v>45</v>
      </c>
      <c r="C12" s="15" t="s">
        <v>46</v>
      </c>
      <c r="D12" s="15" t="s">
        <v>121</v>
      </c>
      <c r="E12" s="53">
        <v>-91.26</v>
      </c>
      <c r="F12" s="33">
        <f t="shared" si="0"/>
        <v>-627.09</v>
      </c>
      <c r="G12" s="8" t="s">
        <v>75</v>
      </c>
      <c r="IN12" s="18"/>
      <c r="IO12" s="18"/>
    </row>
    <row r="13" spans="1:249" s="37" customFormat="1">
      <c r="A13" s="14">
        <v>43291</v>
      </c>
      <c r="B13" s="15" t="s">
        <v>45</v>
      </c>
      <c r="C13" s="15" t="s">
        <v>46</v>
      </c>
      <c r="D13" s="15" t="s">
        <v>122</v>
      </c>
      <c r="E13" s="53">
        <v>-71.209999999999994</v>
      </c>
      <c r="F13" s="33">
        <f t="shared" si="0"/>
        <v>-698.30000000000007</v>
      </c>
      <c r="G13" s="8" t="s">
        <v>127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</row>
    <row r="14" spans="1:249" s="18" customFormat="1">
      <c r="A14" s="14">
        <v>43291</v>
      </c>
      <c r="B14" s="15" t="s">
        <v>14</v>
      </c>
      <c r="C14" s="15" t="s">
        <v>15</v>
      </c>
      <c r="D14" s="15" t="s">
        <v>123</v>
      </c>
      <c r="E14" s="53">
        <v>120</v>
      </c>
      <c r="F14" s="33">
        <f t="shared" si="0"/>
        <v>-578.30000000000007</v>
      </c>
      <c r="G14" s="8" t="s">
        <v>141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</row>
    <row r="15" spans="1:249" s="4" customFormat="1">
      <c r="A15" s="14">
        <v>43291</v>
      </c>
      <c r="B15" s="15" t="s">
        <v>14</v>
      </c>
      <c r="C15" s="15" t="s">
        <v>15</v>
      </c>
      <c r="D15" s="15" t="s">
        <v>166</v>
      </c>
      <c r="E15" s="53">
        <v>110</v>
      </c>
      <c r="F15" s="33">
        <f t="shared" si="0"/>
        <v>-468.30000000000007</v>
      </c>
      <c r="G15" s="8" t="s">
        <v>141</v>
      </c>
      <c r="IN15" s="18"/>
      <c r="IO15" s="18"/>
    </row>
    <row r="16" spans="1:249" s="37" customFormat="1">
      <c r="A16" s="14">
        <v>43291</v>
      </c>
      <c r="B16" s="15" t="s">
        <v>41</v>
      </c>
      <c r="C16" s="15" t="s">
        <v>42</v>
      </c>
      <c r="D16" s="15" t="s">
        <v>124</v>
      </c>
      <c r="E16" s="53">
        <v>-20</v>
      </c>
      <c r="F16" s="33">
        <f t="shared" si="0"/>
        <v>-488.30000000000007</v>
      </c>
      <c r="G16" s="8" t="s">
        <v>42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</row>
    <row r="17" spans="1:249" s="4" customFormat="1">
      <c r="A17" s="14">
        <v>43291</v>
      </c>
      <c r="B17" s="15" t="s">
        <v>49</v>
      </c>
      <c r="C17" s="15" t="s">
        <v>50</v>
      </c>
      <c r="D17" s="15" t="s">
        <v>125</v>
      </c>
      <c r="E17" s="53">
        <v>-352.37</v>
      </c>
      <c r="F17" s="33">
        <f t="shared" si="0"/>
        <v>-840.67000000000007</v>
      </c>
      <c r="G17" s="8" t="s">
        <v>129</v>
      </c>
    </row>
    <row r="18" spans="1:249" s="18" customFormat="1">
      <c r="A18" s="14">
        <v>43293</v>
      </c>
      <c r="B18" s="15" t="s">
        <v>41</v>
      </c>
      <c r="C18" s="15" t="s">
        <v>42</v>
      </c>
      <c r="D18" s="15" t="s">
        <v>119</v>
      </c>
      <c r="E18" s="53">
        <v>-80</v>
      </c>
      <c r="F18" s="33">
        <f t="shared" si="0"/>
        <v>-920.67000000000007</v>
      </c>
      <c r="G18" s="8" t="s">
        <v>42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</row>
    <row r="19" spans="1:249" s="4" customFormat="1">
      <c r="A19" s="14">
        <v>43294</v>
      </c>
      <c r="B19" s="15" t="s">
        <v>14</v>
      </c>
      <c r="C19" s="15" t="s">
        <v>15</v>
      </c>
      <c r="D19" s="15" t="s">
        <v>117</v>
      </c>
      <c r="E19" s="53">
        <v>110</v>
      </c>
      <c r="F19" s="33">
        <f t="shared" si="0"/>
        <v>-810.67000000000007</v>
      </c>
      <c r="G19" s="8" t="s">
        <v>142</v>
      </c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</row>
    <row r="20" spans="1:249" s="4" customFormat="1">
      <c r="A20" s="14">
        <v>43294</v>
      </c>
      <c r="B20" s="15" t="s">
        <v>14</v>
      </c>
      <c r="C20" s="15" t="s">
        <v>15</v>
      </c>
      <c r="D20" s="15" t="s">
        <v>118</v>
      </c>
      <c r="E20" s="53">
        <v>17.5</v>
      </c>
      <c r="F20" s="33">
        <f t="shared" si="0"/>
        <v>-793.17000000000007</v>
      </c>
      <c r="G20" s="8" t="s">
        <v>143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</row>
    <row r="21" spans="1:249" s="37" customFormat="1">
      <c r="A21" s="14">
        <v>43297</v>
      </c>
      <c r="B21" s="15" t="s">
        <v>72</v>
      </c>
      <c r="C21" s="15" t="s">
        <v>73</v>
      </c>
      <c r="D21" s="15" t="s">
        <v>351</v>
      </c>
      <c r="E21" s="53">
        <v>1066.67</v>
      </c>
      <c r="F21" s="33">
        <f t="shared" si="0"/>
        <v>273.5</v>
      </c>
      <c r="G21" s="8" t="s">
        <v>194</v>
      </c>
      <c r="H21" s="2" t="s">
        <v>7</v>
      </c>
      <c r="I21" t="s">
        <v>353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18"/>
      <c r="IO21" s="18"/>
    </row>
    <row r="22" spans="1:249" s="37" customFormat="1">
      <c r="A22" s="14">
        <v>43297</v>
      </c>
      <c r="B22" s="15" t="s">
        <v>41</v>
      </c>
      <c r="C22" s="15" t="s">
        <v>42</v>
      </c>
      <c r="D22" s="15" t="s">
        <v>115</v>
      </c>
      <c r="E22" s="53">
        <v>-60</v>
      </c>
      <c r="F22" s="33">
        <f t="shared" si="0"/>
        <v>213.5</v>
      </c>
      <c r="G22" s="8" t="s">
        <v>42</v>
      </c>
      <c r="O22" s="36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4"/>
      <c r="IO22" s="4"/>
    </row>
    <row r="23" spans="1:249" s="18" customFormat="1">
      <c r="A23" s="14">
        <v>43297</v>
      </c>
      <c r="B23" s="15" t="s">
        <v>41</v>
      </c>
      <c r="C23" s="15" t="s">
        <v>42</v>
      </c>
      <c r="D23" s="15" t="s">
        <v>116</v>
      </c>
      <c r="E23" s="53">
        <v>-30</v>
      </c>
      <c r="F23" s="33">
        <f t="shared" si="0"/>
        <v>183.5</v>
      </c>
      <c r="G23" s="8" t="s">
        <v>42</v>
      </c>
      <c r="H23" s="2" t="s">
        <v>162</v>
      </c>
      <c r="I23" t="s">
        <v>165</v>
      </c>
      <c r="K23" s="49" t="s">
        <v>354</v>
      </c>
      <c r="L23" s="49"/>
      <c r="M23" s="49"/>
      <c r="N23" s="49" t="s">
        <v>355</v>
      </c>
      <c r="O23" s="46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</row>
    <row r="24" spans="1:249" s="18" customFormat="1">
      <c r="A24" s="14">
        <v>43300</v>
      </c>
      <c r="B24" s="15" t="s">
        <v>8</v>
      </c>
      <c r="C24" s="15" t="s">
        <v>9</v>
      </c>
      <c r="D24" s="15" t="s">
        <v>232</v>
      </c>
      <c r="E24" s="53">
        <v>-71.680000000000007</v>
      </c>
      <c r="F24" s="33">
        <f t="shared" si="0"/>
        <v>111.82</v>
      </c>
      <c r="G24" s="8" t="s">
        <v>233</v>
      </c>
      <c r="H24" s="3" t="s">
        <v>146</v>
      </c>
      <c r="I24" s="1">
        <v>-56.47</v>
      </c>
      <c r="K24" s="1">
        <v>-56.47</v>
      </c>
      <c r="L24" s="46">
        <f>K24/K$63</f>
        <v>2.1036436583357861E-2</v>
      </c>
      <c r="M24" s="46"/>
      <c r="N24" s="47"/>
      <c r="O24" s="4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</row>
    <row r="25" spans="1:249" s="18" customFormat="1">
      <c r="A25" s="14">
        <v>43306</v>
      </c>
      <c r="B25" s="15" t="s">
        <v>14</v>
      </c>
      <c r="C25" s="15" t="s">
        <v>15</v>
      </c>
      <c r="D25" s="15" t="s">
        <v>114</v>
      </c>
      <c r="E25" s="53">
        <v>200</v>
      </c>
      <c r="F25" s="33">
        <f t="shared" si="0"/>
        <v>311.82</v>
      </c>
      <c r="G25" s="8" t="s">
        <v>144</v>
      </c>
      <c r="H25" s="3" t="s">
        <v>139</v>
      </c>
      <c r="I25" s="1">
        <v>-34</v>
      </c>
      <c r="K25" s="1">
        <v>-34</v>
      </c>
      <c r="L25" s="46">
        <f t="shared" ref="L25:L62" si="1">K25/K$63</f>
        <v>1.2665819795186247E-2</v>
      </c>
      <c r="M25" s="46"/>
      <c r="N25" s="47"/>
      <c r="O25" s="4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</row>
    <row r="26" spans="1:249" s="37" customFormat="1">
      <c r="A26" s="14">
        <v>43308</v>
      </c>
      <c r="B26" s="15" t="s">
        <v>14</v>
      </c>
      <c r="C26" s="15" t="s">
        <v>15</v>
      </c>
      <c r="D26" s="15" t="s">
        <v>16</v>
      </c>
      <c r="E26" s="53">
        <v>160</v>
      </c>
      <c r="F26" s="33">
        <f t="shared" si="0"/>
        <v>471.82</v>
      </c>
      <c r="G26" s="8" t="s">
        <v>130</v>
      </c>
      <c r="H26" s="3" t="s">
        <v>134</v>
      </c>
      <c r="I26" s="1">
        <v>-20.23</v>
      </c>
      <c r="K26" s="1">
        <v>-20.23</v>
      </c>
      <c r="L26" s="46">
        <f t="shared" si="1"/>
        <v>7.536162778135817E-3</v>
      </c>
      <c r="M26" s="46"/>
      <c r="N26" s="47"/>
      <c r="O26" s="4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</row>
    <row r="27" spans="1:249" s="37" customFormat="1" ht="13.2" customHeight="1">
      <c r="A27" s="14">
        <v>43312</v>
      </c>
      <c r="B27" s="15" t="s">
        <v>17</v>
      </c>
      <c r="C27" s="15" t="s">
        <v>18</v>
      </c>
      <c r="D27" s="15" t="s">
        <v>85</v>
      </c>
      <c r="E27" s="53">
        <v>-36.869999999999997</v>
      </c>
      <c r="F27" s="33">
        <f t="shared" si="0"/>
        <v>434.95</v>
      </c>
      <c r="G27" s="8" t="s">
        <v>148</v>
      </c>
      <c r="H27" s="3" t="s">
        <v>151</v>
      </c>
      <c r="I27" s="1">
        <v>-30</v>
      </c>
      <c r="K27" s="1">
        <v>-30</v>
      </c>
      <c r="L27" s="46">
        <f t="shared" si="1"/>
        <v>1.1175723348693746E-2</v>
      </c>
      <c r="M27" s="46"/>
      <c r="N27" s="1"/>
      <c r="O27" s="46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</row>
    <row r="28" spans="1:249" s="37" customFormat="1">
      <c r="A28" s="14">
        <v>43312</v>
      </c>
      <c r="B28" s="15" t="s">
        <v>17</v>
      </c>
      <c r="C28" s="15" t="s">
        <v>18</v>
      </c>
      <c r="D28" s="15" t="s">
        <v>78</v>
      </c>
      <c r="E28" s="53">
        <v>-92.61</v>
      </c>
      <c r="F28" s="33">
        <f t="shared" si="0"/>
        <v>342.34</v>
      </c>
      <c r="G28" s="8" t="s">
        <v>191</v>
      </c>
      <c r="H28" s="3" t="s">
        <v>148</v>
      </c>
      <c r="I28" s="1">
        <v>-115.47999999999999</v>
      </c>
      <c r="K28" s="1">
        <v>-115.47999999999999</v>
      </c>
      <c r="L28" s="46">
        <f t="shared" si="1"/>
        <v>4.301908441023846E-2</v>
      </c>
      <c r="M28" s="8"/>
      <c r="N28" s="8"/>
      <c r="O28" s="8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</row>
    <row r="29" spans="1:249" s="37" customFormat="1">
      <c r="A29" s="14">
        <v>43312</v>
      </c>
      <c r="B29" s="15" t="s">
        <v>17</v>
      </c>
      <c r="C29" s="15" t="s">
        <v>18</v>
      </c>
      <c r="D29" s="15" t="s">
        <v>107</v>
      </c>
      <c r="E29" s="53">
        <v>-9.3800000000000008</v>
      </c>
      <c r="F29" s="33">
        <f t="shared" si="0"/>
        <v>332.96</v>
      </c>
      <c r="G29" s="8" t="s">
        <v>134</v>
      </c>
      <c r="H29" s="3" t="s">
        <v>128</v>
      </c>
      <c r="I29" s="1">
        <v>-3.78</v>
      </c>
      <c r="K29" s="1">
        <v>-3.78</v>
      </c>
      <c r="L29" s="46">
        <f t="shared" si="1"/>
        <v>1.4081411419354119E-3</v>
      </c>
      <c r="M29" s="8"/>
      <c r="N29" s="8"/>
      <c r="O29" s="8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</row>
    <row r="30" spans="1:249" s="37" customFormat="1">
      <c r="A30" s="14">
        <v>43312</v>
      </c>
      <c r="B30" s="15" t="s">
        <v>17</v>
      </c>
      <c r="C30" s="15" t="s">
        <v>18</v>
      </c>
      <c r="D30" s="15" t="s">
        <v>108</v>
      </c>
      <c r="E30" s="53">
        <v>-8.5</v>
      </c>
      <c r="F30" s="33">
        <f t="shared" si="0"/>
        <v>324.45999999999998</v>
      </c>
      <c r="G30" s="8" t="s">
        <v>139</v>
      </c>
      <c r="H30" s="3" t="s">
        <v>143</v>
      </c>
      <c r="I30" s="1">
        <v>17.5</v>
      </c>
      <c r="L30" s="46"/>
      <c r="M30" s="49"/>
      <c r="N30" s="1">
        <v>17.5</v>
      </c>
      <c r="O30" s="46">
        <f>N30/N$63</f>
        <v>8.8198087865455077E-3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</row>
    <row r="31" spans="1:249" s="37" customFormat="1">
      <c r="A31" s="14">
        <v>43312</v>
      </c>
      <c r="B31" s="15" t="s">
        <v>17</v>
      </c>
      <c r="C31" s="15" t="s">
        <v>18</v>
      </c>
      <c r="D31" s="15" t="s">
        <v>104</v>
      </c>
      <c r="E31" s="53">
        <v>-10.85</v>
      </c>
      <c r="F31" s="33">
        <f t="shared" si="0"/>
        <v>313.60999999999996</v>
      </c>
      <c r="G31" s="8" t="s">
        <v>134</v>
      </c>
      <c r="H31" s="3" t="s">
        <v>149</v>
      </c>
      <c r="I31" s="1">
        <v>-40.01</v>
      </c>
      <c r="K31" s="1">
        <v>-40.01</v>
      </c>
      <c r="L31" s="46">
        <f t="shared" si="1"/>
        <v>1.4904689706041226E-2</v>
      </c>
      <c r="M31" s="46"/>
      <c r="N31" s="1"/>
      <c r="O31" s="4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</row>
    <row r="32" spans="1:249" s="37" customFormat="1">
      <c r="A32" s="14">
        <v>43312</v>
      </c>
      <c r="B32" s="15" t="s">
        <v>17</v>
      </c>
      <c r="C32" s="15" t="s">
        <v>18</v>
      </c>
      <c r="D32" s="15" t="s">
        <v>92</v>
      </c>
      <c r="E32" s="53">
        <v>-21.49</v>
      </c>
      <c r="F32" s="33">
        <f t="shared" si="0"/>
        <v>292.11999999999995</v>
      </c>
      <c r="G32" s="8" t="s">
        <v>191</v>
      </c>
      <c r="H32" s="3" t="s">
        <v>145</v>
      </c>
      <c r="I32" s="1">
        <v>-348.99</v>
      </c>
      <c r="J32" s="36"/>
      <c r="K32" s="1">
        <v>-348.99</v>
      </c>
      <c r="L32" s="46">
        <f t="shared" si="1"/>
        <v>0.13000718971535435</v>
      </c>
      <c r="M32" s="46"/>
      <c r="N32" s="1"/>
      <c r="O32" s="4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</row>
    <row r="33" spans="1:249" s="37" customFormat="1">
      <c r="A33" s="14">
        <v>43312</v>
      </c>
      <c r="B33" s="15" t="s">
        <v>17</v>
      </c>
      <c r="C33" s="15" t="s">
        <v>18</v>
      </c>
      <c r="D33" s="15" t="s">
        <v>99</v>
      </c>
      <c r="E33" s="53">
        <v>-16.12</v>
      </c>
      <c r="F33" s="33">
        <f t="shared" si="0"/>
        <v>275.99999999999994</v>
      </c>
      <c r="G33" s="8" t="s">
        <v>191</v>
      </c>
      <c r="H33" s="3" t="s">
        <v>233</v>
      </c>
      <c r="I33" s="1">
        <v>-71.680000000000007</v>
      </c>
      <c r="J33" s="36"/>
      <c r="K33" s="1">
        <v>-71.680000000000007</v>
      </c>
      <c r="L33" s="46">
        <f t="shared" si="1"/>
        <v>2.6702528321145596E-2</v>
      </c>
      <c r="M33" s="46"/>
      <c r="N33" s="47"/>
      <c r="O33" s="4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</row>
    <row r="34" spans="1:249" s="37" customFormat="1">
      <c r="A34" s="14">
        <v>43312</v>
      </c>
      <c r="B34" s="15" t="s">
        <v>17</v>
      </c>
      <c r="C34" s="15" t="s">
        <v>18</v>
      </c>
      <c r="D34" s="15" t="s">
        <v>96</v>
      </c>
      <c r="E34" s="53">
        <v>-17.88</v>
      </c>
      <c r="F34" s="33">
        <f t="shared" si="0"/>
        <v>258.11999999999995</v>
      </c>
      <c r="G34" s="8" t="s">
        <v>191</v>
      </c>
      <c r="H34" s="3" t="s">
        <v>129</v>
      </c>
      <c r="I34" s="1">
        <v>-352.37</v>
      </c>
      <c r="J34" s="36"/>
      <c r="K34" s="1">
        <v>-352.37</v>
      </c>
      <c r="L34" s="46">
        <f t="shared" si="1"/>
        <v>0.13126632121264051</v>
      </c>
      <c r="M34" s="46"/>
      <c r="N34" s="1"/>
      <c r="O34" s="4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</row>
    <row r="35" spans="1:249" s="37" customFormat="1">
      <c r="A35" s="14">
        <v>43312</v>
      </c>
      <c r="B35" s="15" t="s">
        <v>17</v>
      </c>
      <c r="C35" s="15" t="s">
        <v>18</v>
      </c>
      <c r="D35" s="15" t="s">
        <v>88</v>
      </c>
      <c r="E35" s="53">
        <v>-25.29</v>
      </c>
      <c r="F35" s="33">
        <f t="shared" si="0"/>
        <v>232.82999999999996</v>
      </c>
      <c r="G35" s="8" t="s">
        <v>191</v>
      </c>
      <c r="H35" s="3" t="s">
        <v>63</v>
      </c>
      <c r="I35" s="1">
        <v>-322.74</v>
      </c>
      <c r="J35" s="36"/>
      <c r="K35" s="1">
        <v>-322.74</v>
      </c>
      <c r="L35" s="46">
        <f t="shared" si="1"/>
        <v>0.12022843178524734</v>
      </c>
      <c r="M35" s="46"/>
      <c r="N35" s="6"/>
      <c r="O35" s="4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</row>
    <row r="36" spans="1:249" s="37" customFormat="1">
      <c r="A36" s="14">
        <v>43312</v>
      </c>
      <c r="B36" s="15" t="s">
        <v>17</v>
      </c>
      <c r="C36" s="15" t="s">
        <v>18</v>
      </c>
      <c r="D36" s="15" t="s">
        <v>102</v>
      </c>
      <c r="E36" s="53">
        <v>-14.15</v>
      </c>
      <c r="F36" s="33">
        <f t="shared" si="0"/>
        <v>218.67999999999995</v>
      </c>
      <c r="G36" s="8" t="s">
        <v>135</v>
      </c>
      <c r="H36" s="3" t="s">
        <v>159</v>
      </c>
      <c r="I36" s="1">
        <v>-10.42</v>
      </c>
      <c r="J36" s="36"/>
      <c r="K36" s="1">
        <v>-10.42</v>
      </c>
      <c r="L36" s="46">
        <f t="shared" si="1"/>
        <v>3.8817012431129612E-3</v>
      </c>
      <c r="M36" s="46"/>
      <c r="N36" s="1"/>
      <c r="O36" s="4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</row>
    <row r="37" spans="1:249" s="37" customFormat="1">
      <c r="A37" s="14">
        <v>43312</v>
      </c>
      <c r="B37" s="15" t="s">
        <v>17</v>
      </c>
      <c r="C37" s="15" t="s">
        <v>18</v>
      </c>
      <c r="D37" s="15" t="s">
        <v>80</v>
      </c>
      <c r="E37" s="53">
        <v>-42.9</v>
      </c>
      <c r="F37" s="33">
        <f t="shared" si="0"/>
        <v>175.77999999999994</v>
      </c>
      <c r="G37" s="8" t="s">
        <v>135</v>
      </c>
      <c r="H37" s="3" t="s">
        <v>227</v>
      </c>
      <c r="I37" s="1">
        <v>-11.47</v>
      </c>
      <c r="J37" s="8"/>
      <c r="K37" s="1">
        <v>-11.47</v>
      </c>
      <c r="L37" s="46">
        <f t="shared" si="1"/>
        <v>4.2728515603172425E-3</v>
      </c>
      <c r="M37" s="46"/>
      <c r="N37" s="1"/>
      <c r="O37" s="4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18"/>
      <c r="IO37" s="18"/>
    </row>
    <row r="38" spans="1:249" s="37" customFormat="1">
      <c r="A38" s="14">
        <v>43312</v>
      </c>
      <c r="B38" s="15" t="s">
        <v>17</v>
      </c>
      <c r="C38" s="15" t="s">
        <v>18</v>
      </c>
      <c r="D38" s="15" t="s">
        <v>109</v>
      </c>
      <c r="E38" s="53">
        <v>-8.5</v>
      </c>
      <c r="F38" s="33">
        <f t="shared" si="0"/>
        <v>167.27999999999994</v>
      </c>
      <c r="G38" s="8" t="s">
        <v>139</v>
      </c>
      <c r="H38" s="3" t="s">
        <v>228</v>
      </c>
      <c r="I38" s="1">
        <v>-1.25</v>
      </c>
      <c r="J38" s="36"/>
      <c r="K38" s="1">
        <v>-1.25</v>
      </c>
      <c r="L38" s="46">
        <f t="shared" si="1"/>
        <v>4.656551395289061E-4</v>
      </c>
      <c r="M38" s="46"/>
      <c r="N38" s="6"/>
      <c r="O38" s="4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</row>
    <row r="39" spans="1:249" s="37" customFormat="1">
      <c r="A39" s="14">
        <v>43312</v>
      </c>
      <c r="B39" s="15" t="s">
        <v>17</v>
      </c>
      <c r="C39" s="15" t="s">
        <v>18</v>
      </c>
      <c r="D39" s="15" t="s">
        <v>113</v>
      </c>
      <c r="E39" s="53">
        <v>-4</v>
      </c>
      <c r="F39" s="33">
        <f t="shared" si="0"/>
        <v>163.27999999999994</v>
      </c>
      <c r="G39" s="8" t="s">
        <v>231</v>
      </c>
      <c r="H39" s="3" t="s">
        <v>142</v>
      </c>
      <c r="I39" s="1">
        <v>110</v>
      </c>
      <c r="J39" s="36"/>
      <c r="L39" s="46"/>
      <c r="M39" s="46"/>
      <c r="N39" s="1">
        <v>110</v>
      </c>
      <c r="O39" s="46">
        <f t="shared" ref="O39:O58" si="2">N39/N$63</f>
        <v>5.5438798086857477E-2</v>
      </c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</row>
    <row r="40" spans="1:249" s="37" customFormat="1">
      <c r="A40" s="14">
        <v>43312</v>
      </c>
      <c r="B40" s="15" t="s">
        <v>17</v>
      </c>
      <c r="C40" s="15" t="s">
        <v>18</v>
      </c>
      <c r="D40" s="15" t="s">
        <v>87</v>
      </c>
      <c r="E40" s="53">
        <v>-30</v>
      </c>
      <c r="F40" s="33">
        <f t="shared" si="0"/>
        <v>133.27999999999994</v>
      </c>
      <c r="G40" s="8" t="s">
        <v>151</v>
      </c>
      <c r="H40" s="3" t="s">
        <v>144</v>
      </c>
      <c r="I40" s="1">
        <v>200</v>
      </c>
      <c r="J40" s="36"/>
      <c r="L40" s="46"/>
      <c r="M40" s="46"/>
      <c r="N40" s="1">
        <v>200</v>
      </c>
      <c r="O40" s="46">
        <f t="shared" si="2"/>
        <v>0.10079781470337723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</row>
    <row r="41" spans="1:249" s="37" customFormat="1">
      <c r="A41" s="14">
        <v>43312</v>
      </c>
      <c r="B41" s="15" t="s">
        <v>17</v>
      </c>
      <c r="C41" s="15" t="s">
        <v>18</v>
      </c>
      <c r="D41" s="15" t="s">
        <v>77</v>
      </c>
      <c r="E41" s="53">
        <v>-329</v>
      </c>
      <c r="F41" s="33">
        <f t="shared" si="0"/>
        <v>-195.72000000000006</v>
      </c>
      <c r="G41" s="8" t="s">
        <v>145</v>
      </c>
      <c r="H41" s="3" t="s">
        <v>141</v>
      </c>
      <c r="I41" s="1">
        <v>230</v>
      </c>
      <c r="J41" s="36"/>
      <c r="L41" s="46"/>
      <c r="M41" s="46"/>
      <c r="N41" s="1">
        <v>230</v>
      </c>
      <c r="O41" s="46">
        <f t="shared" si="2"/>
        <v>0.11591748690888382</v>
      </c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</row>
    <row r="42" spans="1:249" s="37" customFormat="1">
      <c r="A42" s="14">
        <v>43312</v>
      </c>
      <c r="B42" s="15" t="s">
        <v>17</v>
      </c>
      <c r="C42" s="15" t="s">
        <v>18</v>
      </c>
      <c r="D42" s="15" t="s">
        <v>90</v>
      </c>
      <c r="E42" s="53">
        <v>-23.5</v>
      </c>
      <c r="F42" s="33">
        <f t="shared" si="0"/>
        <v>-219.22000000000006</v>
      </c>
      <c r="G42" s="8" t="s">
        <v>153</v>
      </c>
      <c r="H42" s="3" t="s">
        <v>153</v>
      </c>
      <c r="I42" s="1">
        <v>-23.5</v>
      </c>
      <c r="J42" s="36"/>
      <c r="K42" s="1">
        <v>-23.5</v>
      </c>
      <c r="L42" s="46">
        <f t="shared" si="1"/>
        <v>8.7543166231434343E-3</v>
      </c>
      <c r="M42" s="46"/>
      <c r="N42" s="1"/>
      <c r="O42" s="4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</row>
    <row r="43" spans="1:249" s="37" customFormat="1">
      <c r="A43" s="14">
        <v>43312</v>
      </c>
      <c r="B43" s="15" t="s">
        <v>17</v>
      </c>
      <c r="C43" s="15" t="s">
        <v>18</v>
      </c>
      <c r="D43" s="15" t="s">
        <v>105</v>
      </c>
      <c r="E43" s="53">
        <v>-10.58</v>
      </c>
      <c r="F43" s="33">
        <f t="shared" si="0"/>
        <v>-229.80000000000007</v>
      </c>
      <c r="G43" s="8" t="s">
        <v>158</v>
      </c>
      <c r="H43" s="3" t="s">
        <v>158</v>
      </c>
      <c r="I43" s="1">
        <v>-10.58</v>
      </c>
      <c r="J43" s="36"/>
      <c r="K43" s="1">
        <v>-10.58</v>
      </c>
      <c r="L43" s="46">
        <f t="shared" si="1"/>
        <v>3.9413051009726616E-3</v>
      </c>
      <c r="M43" s="47"/>
      <c r="N43" s="47"/>
      <c r="O43" s="4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</row>
    <row r="44" spans="1:249" s="37" customFormat="1">
      <c r="A44" s="14">
        <v>43312</v>
      </c>
      <c r="B44" s="15" t="s">
        <v>17</v>
      </c>
      <c r="C44" s="15" t="s">
        <v>18</v>
      </c>
      <c r="D44" s="15" t="s">
        <v>94</v>
      </c>
      <c r="E44" s="53">
        <v>-19.899999999999999</v>
      </c>
      <c r="F44" s="33">
        <f t="shared" si="0"/>
        <v>-249.70000000000007</v>
      </c>
      <c r="G44" s="8" t="s">
        <v>135</v>
      </c>
      <c r="H44" s="3" t="s">
        <v>152</v>
      </c>
      <c r="I44" s="1">
        <v>-23.95</v>
      </c>
      <c r="J44" s="4"/>
      <c r="K44" s="1">
        <v>-23.95</v>
      </c>
      <c r="L44" s="46">
        <f t="shared" si="1"/>
        <v>8.9219524733738405E-3</v>
      </c>
      <c r="M44" s="46"/>
      <c r="N44" s="6"/>
      <c r="O44" s="46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18"/>
      <c r="IO44" s="18"/>
    </row>
    <row r="45" spans="1:249" s="37" customFormat="1">
      <c r="A45" s="14">
        <v>43312</v>
      </c>
      <c r="B45" s="15" t="s">
        <v>17</v>
      </c>
      <c r="C45" s="15" t="s">
        <v>18</v>
      </c>
      <c r="D45" s="15" t="s">
        <v>91</v>
      </c>
      <c r="E45" s="53">
        <v>-22.8</v>
      </c>
      <c r="F45" s="33">
        <f t="shared" si="0"/>
        <v>-272.50000000000006</v>
      </c>
      <c r="G45" s="8" t="s">
        <v>154</v>
      </c>
      <c r="H45" s="3" t="s">
        <v>140</v>
      </c>
      <c r="I45" s="1">
        <v>-396.59</v>
      </c>
      <c r="J45" s="4"/>
      <c r="K45" s="1">
        <v>-396.59</v>
      </c>
      <c r="L45" s="46">
        <f t="shared" si="1"/>
        <v>0.14773933742861509</v>
      </c>
      <c r="M45" s="46"/>
      <c r="N45" s="47"/>
      <c r="O45" s="46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</row>
    <row r="46" spans="1:249" s="37" customFormat="1">
      <c r="A46" s="14">
        <v>43312</v>
      </c>
      <c r="B46" s="15" t="s">
        <v>17</v>
      </c>
      <c r="C46" s="15" t="s">
        <v>18</v>
      </c>
      <c r="D46" s="15" t="s">
        <v>103</v>
      </c>
      <c r="E46" s="53">
        <v>-13.7</v>
      </c>
      <c r="F46" s="33">
        <f t="shared" si="0"/>
        <v>-286.20000000000005</v>
      </c>
      <c r="G46" s="8" t="s">
        <v>157</v>
      </c>
      <c r="H46" s="3" t="s">
        <v>127</v>
      </c>
      <c r="I46" s="1">
        <v>-71.209999999999994</v>
      </c>
      <c r="J46" s="4"/>
      <c r="K46" s="1">
        <v>-71.209999999999994</v>
      </c>
      <c r="L46" s="46">
        <f t="shared" si="1"/>
        <v>2.6527441988682721E-2</v>
      </c>
      <c r="M46" s="46"/>
      <c r="N46" s="47"/>
      <c r="O46" s="46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</row>
    <row r="47" spans="1:249" s="37" customFormat="1" ht="16.05" customHeight="1">
      <c r="A47" s="14">
        <v>43312</v>
      </c>
      <c r="B47" s="15" t="s">
        <v>17</v>
      </c>
      <c r="C47" s="15" t="s">
        <v>18</v>
      </c>
      <c r="D47" s="15" t="s">
        <v>101</v>
      </c>
      <c r="E47" s="53">
        <v>-15</v>
      </c>
      <c r="F47" s="33">
        <f t="shared" si="0"/>
        <v>-301.20000000000005</v>
      </c>
      <c r="G47" s="8" t="s">
        <v>156</v>
      </c>
      <c r="H47" s="3" t="s">
        <v>156</v>
      </c>
      <c r="I47" s="1">
        <v>-15</v>
      </c>
      <c r="J47" s="4"/>
      <c r="K47" s="1">
        <v>-15</v>
      </c>
      <c r="L47" s="46">
        <f t="shared" si="1"/>
        <v>5.587861674346873E-3</v>
      </c>
      <c r="M47" s="46"/>
      <c r="N47" s="47"/>
      <c r="O47" s="46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</row>
    <row r="48" spans="1:249" s="37" customFormat="1">
      <c r="A48" s="14">
        <v>43312</v>
      </c>
      <c r="B48" s="15" t="s">
        <v>17</v>
      </c>
      <c r="C48" s="15" t="s">
        <v>18</v>
      </c>
      <c r="D48" s="15" t="s">
        <v>110</v>
      </c>
      <c r="E48" s="53">
        <v>-8.5</v>
      </c>
      <c r="F48" s="33">
        <f t="shared" si="0"/>
        <v>-309.70000000000005</v>
      </c>
      <c r="G48" s="8" t="s">
        <v>139</v>
      </c>
      <c r="H48" s="3" t="s">
        <v>138</v>
      </c>
      <c r="I48" s="1">
        <v>-7.99</v>
      </c>
      <c r="J48" s="36"/>
      <c r="K48" s="1">
        <v>-7.99</v>
      </c>
      <c r="L48" s="46">
        <f t="shared" si="1"/>
        <v>2.9764676518687677E-3</v>
      </c>
      <c r="M48" s="46"/>
      <c r="N48" s="47"/>
      <c r="O48" s="4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</row>
    <row r="49" spans="1:15">
      <c r="A49" s="14">
        <v>43312</v>
      </c>
      <c r="B49" s="15" t="s">
        <v>17</v>
      </c>
      <c r="C49" s="15" t="s">
        <v>18</v>
      </c>
      <c r="D49" s="15" t="s">
        <v>82</v>
      </c>
      <c r="E49" s="53">
        <v>-40.39</v>
      </c>
      <c r="F49" s="33">
        <f t="shared" si="0"/>
        <v>-350.09000000000003</v>
      </c>
      <c r="G49" s="8" t="s">
        <v>148</v>
      </c>
      <c r="H49" s="3" t="s">
        <v>150</v>
      </c>
      <c r="I49" s="1">
        <v>-34.75</v>
      </c>
      <c r="K49" s="1">
        <v>-34.75</v>
      </c>
      <c r="L49" s="46">
        <f t="shared" si="1"/>
        <v>1.294521287890359E-2</v>
      </c>
      <c r="O49" s="46"/>
    </row>
    <row r="50" spans="1:15">
      <c r="A50" s="14">
        <v>43312</v>
      </c>
      <c r="B50" s="15" t="s">
        <v>17</v>
      </c>
      <c r="C50" s="15" t="s">
        <v>18</v>
      </c>
      <c r="D50" s="15" t="s">
        <v>95</v>
      </c>
      <c r="E50" s="53">
        <v>-18.690000000000001</v>
      </c>
      <c r="F50" s="33">
        <f t="shared" si="0"/>
        <v>-368.78000000000003</v>
      </c>
      <c r="G50" s="8" t="s">
        <v>191</v>
      </c>
      <c r="H50" s="3" t="s">
        <v>75</v>
      </c>
      <c r="I50" s="1">
        <v>-91.26</v>
      </c>
      <c r="K50" s="1">
        <v>-91.26</v>
      </c>
      <c r="L50" s="46">
        <f t="shared" si="1"/>
        <v>3.3996550426726377E-2</v>
      </c>
      <c r="O50" s="46"/>
    </row>
    <row r="51" spans="1:15">
      <c r="A51" s="14">
        <v>43312</v>
      </c>
      <c r="B51" s="15" t="s">
        <v>17</v>
      </c>
      <c r="C51" s="15" t="s">
        <v>18</v>
      </c>
      <c r="D51" s="15" t="s">
        <v>97</v>
      </c>
      <c r="E51" s="53">
        <v>-17.64</v>
      </c>
      <c r="F51" s="33">
        <f t="shared" si="0"/>
        <v>-386.42</v>
      </c>
      <c r="G51" s="8" t="s">
        <v>191</v>
      </c>
      <c r="H51" s="3" t="s">
        <v>231</v>
      </c>
      <c r="I51" s="1">
        <v>-4</v>
      </c>
      <c r="K51" s="1">
        <v>-4</v>
      </c>
      <c r="L51" s="46">
        <f t="shared" si="1"/>
        <v>1.4900964464924997E-3</v>
      </c>
      <c r="O51" s="46"/>
    </row>
    <row r="52" spans="1:15">
      <c r="A52" s="14">
        <v>43312</v>
      </c>
      <c r="B52" s="15" t="s">
        <v>17</v>
      </c>
      <c r="C52" s="15" t="s">
        <v>18</v>
      </c>
      <c r="D52" s="15" t="s">
        <v>83</v>
      </c>
      <c r="E52" s="53">
        <v>-40.01</v>
      </c>
      <c r="F52" s="33">
        <f t="shared" si="0"/>
        <v>-426.43</v>
      </c>
      <c r="G52" s="8" t="s">
        <v>149</v>
      </c>
      <c r="H52" s="3" t="s">
        <v>167</v>
      </c>
      <c r="I52" s="1">
        <v>200</v>
      </c>
      <c r="L52" s="46"/>
      <c r="N52" s="1">
        <v>200</v>
      </c>
      <c r="O52" s="46">
        <f t="shared" si="2"/>
        <v>0.10079781470337723</v>
      </c>
    </row>
    <row r="53" spans="1:15">
      <c r="A53" s="14">
        <v>43312</v>
      </c>
      <c r="B53" s="15" t="s">
        <v>17</v>
      </c>
      <c r="C53" s="15" t="s">
        <v>18</v>
      </c>
      <c r="D53" s="15" t="s">
        <v>93</v>
      </c>
      <c r="E53" s="53">
        <v>-19.989999999999998</v>
      </c>
      <c r="F53" s="33">
        <f t="shared" si="0"/>
        <v>-446.42</v>
      </c>
      <c r="G53" s="8" t="s">
        <v>145</v>
      </c>
      <c r="H53" s="3" t="s">
        <v>135</v>
      </c>
      <c r="I53" s="1">
        <v>-76.949999999999989</v>
      </c>
      <c r="K53" s="1">
        <v>-76.949999999999989</v>
      </c>
      <c r="L53" s="46">
        <f t="shared" si="1"/>
        <v>2.8665730389399458E-2</v>
      </c>
      <c r="O53" s="46"/>
    </row>
    <row r="54" spans="1:15">
      <c r="A54" s="14">
        <v>43312</v>
      </c>
      <c r="B54" s="15" t="s">
        <v>17</v>
      </c>
      <c r="C54" s="15" t="s">
        <v>18</v>
      </c>
      <c r="D54" s="15" t="s">
        <v>86</v>
      </c>
      <c r="E54" s="53">
        <v>-34.75</v>
      </c>
      <c r="F54" s="33">
        <f t="shared" si="0"/>
        <v>-481.17</v>
      </c>
      <c r="G54" s="8" t="s">
        <v>150</v>
      </c>
      <c r="H54" s="3" t="s">
        <v>130</v>
      </c>
      <c r="I54" s="1">
        <v>160</v>
      </c>
      <c r="K54" s="1"/>
      <c r="L54" s="46">
        <f t="shared" si="1"/>
        <v>0</v>
      </c>
      <c r="N54" s="1">
        <v>160</v>
      </c>
      <c r="O54" s="46">
        <f t="shared" si="2"/>
        <v>8.0638251762701785E-2</v>
      </c>
    </row>
    <row r="55" spans="1:15">
      <c r="A55" s="14">
        <v>43312</v>
      </c>
      <c r="B55" s="15" t="s">
        <v>17</v>
      </c>
      <c r="C55" s="15" t="s">
        <v>18</v>
      </c>
      <c r="D55" s="15" t="s">
        <v>81</v>
      </c>
      <c r="E55" s="53">
        <v>-41</v>
      </c>
      <c r="F55" s="33">
        <f t="shared" si="0"/>
        <v>-522.17000000000007</v>
      </c>
      <c r="G55" s="8" t="s">
        <v>147</v>
      </c>
      <c r="H55" s="3" t="s">
        <v>147</v>
      </c>
      <c r="I55" s="1">
        <v>-41</v>
      </c>
      <c r="K55" s="1">
        <v>-41</v>
      </c>
      <c r="L55" s="46">
        <f t="shared" si="1"/>
        <v>1.527348857654812E-2</v>
      </c>
      <c r="O55" s="46"/>
    </row>
    <row r="56" spans="1:15">
      <c r="A56" s="14">
        <v>43312</v>
      </c>
      <c r="B56" s="15" t="s">
        <v>17</v>
      </c>
      <c r="C56" s="15" t="s">
        <v>18</v>
      </c>
      <c r="D56" s="15" t="s">
        <v>100</v>
      </c>
      <c r="E56" s="53">
        <v>-15.8</v>
      </c>
      <c r="F56" s="33">
        <f t="shared" si="0"/>
        <v>-537.97</v>
      </c>
      <c r="G56" s="8" t="s">
        <v>155</v>
      </c>
      <c r="H56" s="3" t="s">
        <v>132</v>
      </c>
      <c r="I56" s="1">
        <v>-16.7</v>
      </c>
      <c r="K56" s="1">
        <v>-16.7</v>
      </c>
      <c r="L56" s="46">
        <f t="shared" si="1"/>
        <v>6.2211526641061856E-3</v>
      </c>
      <c r="O56" s="46"/>
    </row>
    <row r="57" spans="1:15">
      <c r="A57" s="14">
        <v>43312</v>
      </c>
      <c r="B57" s="15" t="s">
        <v>17</v>
      </c>
      <c r="C57" s="15" t="s">
        <v>18</v>
      </c>
      <c r="D57" s="15" t="s">
        <v>111</v>
      </c>
      <c r="E57" s="53">
        <v>-8.5</v>
      </c>
      <c r="F57" s="33">
        <f t="shared" si="0"/>
        <v>-546.47</v>
      </c>
      <c r="G57" s="8" t="s">
        <v>139</v>
      </c>
      <c r="H57" s="3" t="s">
        <v>42</v>
      </c>
      <c r="I57" s="1">
        <v>-190</v>
      </c>
      <c r="K57" s="1">
        <v>-190</v>
      </c>
      <c r="L57" s="46">
        <f t="shared" si="1"/>
        <v>7.0779581208393727E-2</v>
      </c>
      <c r="O57" s="46"/>
    </row>
    <row r="58" spans="1:15">
      <c r="A58" s="14">
        <v>43312</v>
      </c>
      <c r="B58" s="15" t="s">
        <v>17</v>
      </c>
      <c r="C58" s="15" t="s">
        <v>18</v>
      </c>
      <c r="D58" s="15" t="s">
        <v>106</v>
      </c>
      <c r="E58" s="53">
        <v>-10.42</v>
      </c>
      <c r="F58" s="33">
        <f t="shared" si="0"/>
        <v>-556.89</v>
      </c>
      <c r="G58" s="8" t="s">
        <v>159</v>
      </c>
      <c r="H58" s="3" t="s">
        <v>194</v>
      </c>
      <c r="I58" s="1">
        <v>1066.67</v>
      </c>
      <c r="L58" s="46"/>
      <c r="N58" s="1">
        <v>1066.67</v>
      </c>
      <c r="O58" s="46">
        <f t="shared" si="2"/>
        <v>0.53759002504825693</v>
      </c>
    </row>
    <row r="59" spans="1:15">
      <c r="A59" s="14">
        <v>43312</v>
      </c>
      <c r="B59" s="15" t="s">
        <v>17</v>
      </c>
      <c r="C59" s="15" t="s">
        <v>18</v>
      </c>
      <c r="D59" s="15" t="s">
        <v>89</v>
      </c>
      <c r="E59" s="53">
        <v>-23.95</v>
      </c>
      <c r="F59" s="33">
        <f t="shared" si="0"/>
        <v>-580.84</v>
      </c>
      <c r="G59" s="8" t="s">
        <v>152</v>
      </c>
      <c r="H59" s="3" t="s">
        <v>155</v>
      </c>
      <c r="I59" s="1">
        <v>-15.8</v>
      </c>
      <c r="K59" s="1">
        <v>-15.8</v>
      </c>
      <c r="L59" s="46">
        <f t="shared" si="1"/>
        <v>5.8858809636453732E-3</v>
      </c>
      <c r="O59" s="46"/>
    </row>
    <row r="60" spans="1:15">
      <c r="A60" s="14">
        <v>43312</v>
      </c>
      <c r="B60" s="15" t="s">
        <v>17</v>
      </c>
      <c r="C60" s="15" t="s">
        <v>18</v>
      </c>
      <c r="D60" s="15" t="s">
        <v>84</v>
      </c>
      <c r="E60" s="53">
        <v>-38.22</v>
      </c>
      <c r="F60" s="33">
        <f t="shared" si="0"/>
        <v>-619.06000000000006</v>
      </c>
      <c r="G60" s="8" t="s">
        <v>148</v>
      </c>
      <c r="H60" s="3" t="s">
        <v>154</v>
      </c>
      <c r="I60" s="1">
        <v>-22.8</v>
      </c>
      <c r="K60" s="1">
        <v>-22.8</v>
      </c>
      <c r="L60" s="46">
        <f t="shared" si="1"/>
        <v>8.4935497450072481E-3</v>
      </c>
      <c r="O60" s="46"/>
    </row>
    <row r="61" spans="1:15">
      <c r="A61" s="14">
        <v>43312</v>
      </c>
      <c r="B61" s="15" t="s">
        <v>17</v>
      </c>
      <c r="C61" s="15" t="s">
        <v>18</v>
      </c>
      <c r="D61" s="15" t="s">
        <v>79</v>
      </c>
      <c r="E61" s="53">
        <v>-56.47</v>
      </c>
      <c r="F61" s="33">
        <f t="shared" si="0"/>
        <v>-675.53000000000009</v>
      </c>
      <c r="G61" s="8" t="s">
        <v>146</v>
      </c>
      <c r="H61" s="3" t="s">
        <v>191</v>
      </c>
      <c r="I61" s="1">
        <v>-209.71999999999997</v>
      </c>
      <c r="K61" s="1">
        <v>-209.71999999999997</v>
      </c>
      <c r="L61" s="46">
        <f t="shared" si="1"/>
        <v>7.8125756689601741E-2</v>
      </c>
      <c r="O61" s="46"/>
    </row>
    <row r="62" spans="1:15">
      <c r="A62" s="14">
        <v>43312</v>
      </c>
      <c r="B62" s="15" t="s">
        <v>17</v>
      </c>
      <c r="C62" s="15" t="s">
        <v>18</v>
      </c>
      <c r="D62" s="15" t="s">
        <v>112</v>
      </c>
      <c r="E62" s="53">
        <v>-7.99</v>
      </c>
      <c r="F62" s="33">
        <f t="shared" si="0"/>
        <v>-683.5200000000001</v>
      </c>
      <c r="G62" s="8" t="s">
        <v>138</v>
      </c>
      <c r="H62" s="3" t="s">
        <v>157</v>
      </c>
      <c r="I62" s="1">
        <v>-13.7</v>
      </c>
      <c r="K62" s="1">
        <v>-13.7</v>
      </c>
      <c r="L62" s="46">
        <f t="shared" si="1"/>
        <v>5.1035803292368105E-3</v>
      </c>
      <c r="O62" s="46"/>
    </row>
    <row r="63" spans="1:15">
      <c r="A63" s="14">
        <v>43312</v>
      </c>
      <c r="B63" s="15" t="s">
        <v>17</v>
      </c>
      <c r="C63" s="15" t="s">
        <v>18</v>
      </c>
      <c r="D63" s="15" t="s">
        <v>98</v>
      </c>
      <c r="E63" s="53">
        <v>-16.7</v>
      </c>
      <c r="F63" s="33">
        <f t="shared" si="0"/>
        <v>-700.22000000000014</v>
      </c>
      <c r="G63" s="8" t="s">
        <v>132</v>
      </c>
      <c r="H63" s="3" t="s">
        <v>164</v>
      </c>
      <c r="I63" s="1">
        <v>-700.22</v>
      </c>
      <c r="K63" s="1">
        <f>SUM(K24:K62)</f>
        <v>-2684.3899999999994</v>
      </c>
      <c r="L63" s="56">
        <f>SUM(L24:L62)</f>
        <v>1</v>
      </c>
      <c r="N63" s="1">
        <f>SUM(N24:N62)</f>
        <v>1984.17</v>
      </c>
      <c r="O63" s="56">
        <f>SUM(O24:O62)</f>
        <v>1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5:IO63"/>
  <sheetViews>
    <sheetView topLeftCell="H2" workbookViewId="0">
      <selection activeCell="N31" sqref="N31"/>
    </sheetView>
  </sheetViews>
  <sheetFormatPr baseColWidth="10" defaultRowHeight="13.2"/>
  <cols>
    <col min="1" max="1" width="12.88671875" bestFit="1" customWidth="1"/>
    <col min="2" max="2" width="10.77734375" bestFit="1" customWidth="1"/>
    <col min="3" max="3" width="17.33203125" bestFit="1" customWidth="1"/>
    <col min="4" max="4" width="56.77734375" customWidth="1"/>
    <col min="5" max="5" width="22.44140625" style="54" bestFit="1" customWidth="1"/>
    <col min="6" max="6" width="9.6640625" style="54" bestFit="1" customWidth="1"/>
    <col min="7" max="7" width="34" bestFit="1" customWidth="1"/>
    <col min="8" max="8" width="34" customWidth="1"/>
    <col min="9" max="9" width="34.33203125" customWidth="1"/>
    <col min="10" max="10" width="3.33203125" customWidth="1"/>
    <col min="11" max="11" width="9.33203125" bestFit="1" customWidth="1"/>
    <col min="12" max="12" width="8.21875" bestFit="1" customWidth="1"/>
    <col min="13" max="13" width="3.33203125" customWidth="1"/>
    <col min="14" max="14" width="8.6640625" bestFit="1" customWidth="1"/>
    <col min="15" max="15" width="8.21875" bestFit="1" customWidth="1"/>
  </cols>
  <sheetData>
    <row r="5" spans="1:249" s="4" customFormat="1">
      <c r="A5" s="4" t="s">
        <v>3</v>
      </c>
      <c r="B5" s="4" t="s">
        <v>4</v>
      </c>
      <c r="C5" s="4" t="s">
        <v>5</v>
      </c>
      <c r="D5" s="4" t="s">
        <v>6</v>
      </c>
      <c r="E5" s="33" t="s">
        <v>7</v>
      </c>
      <c r="F5" s="33" t="s">
        <v>161</v>
      </c>
      <c r="G5" s="4" t="s">
        <v>160</v>
      </c>
    </row>
    <row r="6" spans="1:249" s="18" customFormat="1">
      <c r="A6" s="14">
        <v>43314</v>
      </c>
      <c r="B6" s="15" t="s">
        <v>11</v>
      </c>
      <c r="C6" s="15" t="s">
        <v>12</v>
      </c>
      <c r="D6" s="15" t="s">
        <v>53</v>
      </c>
      <c r="E6" s="53">
        <v>-11.47</v>
      </c>
      <c r="F6" s="33">
        <f>E6</f>
        <v>-11.47</v>
      </c>
      <c r="G6" s="8" t="s">
        <v>227</v>
      </c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</row>
    <row r="7" spans="1:249" s="4" customFormat="1">
      <c r="A7" s="14">
        <v>43314</v>
      </c>
      <c r="B7" s="15" t="s">
        <v>55</v>
      </c>
      <c r="C7" s="15" t="s">
        <v>55</v>
      </c>
      <c r="D7" s="15" t="s">
        <v>230</v>
      </c>
      <c r="E7" s="53">
        <v>-1.25</v>
      </c>
      <c r="F7" s="33">
        <f t="shared" ref="F7:F30" si="0">F6+E7</f>
        <v>-12.72</v>
      </c>
      <c r="G7" s="8" t="s">
        <v>228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</row>
    <row r="8" spans="1:249" s="18" customFormat="1">
      <c r="A8" s="14">
        <v>43318</v>
      </c>
      <c r="B8" s="15" t="s">
        <v>45</v>
      </c>
      <c r="C8" s="15" t="s">
        <v>46</v>
      </c>
      <c r="D8" s="15" t="s">
        <v>246</v>
      </c>
      <c r="E8" s="53">
        <v>-3.78</v>
      </c>
      <c r="F8" s="33">
        <f t="shared" si="0"/>
        <v>-16.5</v>
      </c>
      <c r="G8" s="8" t="s">
        <v>128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</row>
    <row r="9" spans="1:249" s="18" customFormat="1">
      <c r="A9" s="14">
        <v>43320</v>
      </c>
      <c r="B9" s="15" t="s">
        <v>72</v>
      </c>
      <c r="C9" s="15" t="s">
        <v>73</v>
      </c>
      <c r="D9" s="7" t="s">
        <v>352</v>
      </c>
      <c r="E9" s="53">
        <v>795.45</v>
      </c>
      <c r="F9" s="33">
        <f t="shared" si="0"/>
        <v>778.95</v>
      </c>
      <c r="G9" s="8" t="s">
        <v>194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</row>
    <row r="10" spans="1:249" s="4" customFormat="1">
      <c r="A10" s="14">
        <v>43322</v>
      </c>
      <c r="B10" s="15" t="s">
        <v>45</v>
      </c>
      <c r="C10" s="15" t="s">
        <v>46</v>
      </c>
      <c r="D10" s="15" t="s">
        <v>244</v>
      </c>
      <c r="E10" s="53">
        <v>-93.41</v>
      </c>
      <c r="F10" s="33">
        <f t="shared" si="0"/>
        <v>685.54000000000008</v>
      </c>
      <c r="G10" s="8" t="s">
        <v>75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</row>
    <row r="11" spans="1:249" s="4" customFormat="1">
      <c r="A11" s="14">
        <v>43322</v>
      </c>
      <c r="B11" s="15" t="s">
        <v>45</v>
      </c>
      <c r="C11" s="15" t="s">
        <v>46</v>
      </c>
      <c r="D11" s="15" t="s">
        <v>245</v>
      </c>
      <c r="E11" s="53">
        <v>-63.39</v>
      </c>
      <c r="F11" s="33">
        <f t="shared" si="0"/>
        <v>622.15000000000009</v>
      </c>
      <c r="G11" s="8" t="s">
        <v>127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</row>
    <row r="12" spans="1:249" s="4" customFormat="1">
      <c r="A12" s="14">
        <v>43322</v>
      </c>
      <c r="B12" s="15" t="s">
        <v>49</v>
      </c>
      <c r="C12" s="15" t="s">
        <v>50</v>
      </c>
      <c r="D12" s="4" t="s">
        <v>243</v>
      </c>
      <c r="E12" s="53">
        <v>-352.37</v>
      </c>
      <c r="F12" s="33">
        <f t="shared" si="0"/>
        <v>269.78000000000009</v>
      </c>
      <c r="G12" s="8" t="s">
        <v>129</v>
      </c>
      <c r="H12" s="2" t="s">
        <v>7</v>
      </c>
      <c r="I12" t="s">
        <v>353</v>
      </c>
      <c r="IN12" s="18"/>
      <c r="IO12" s="18"/>
    </row>
    <row r="13" spans="1:249" s="37" customFormat="1">
      <c r="A13" s="14">
        <v>43328</v>
      </c>
      <c r="B13" s="15" t="s">
        <v>14</v>
      </c>
      <c r="C13" s="15" t="s">
        <v>15</v>
      </c>
      <c r="D13" s="15" t="s">
        <v>250</v>
      </c>
      <c r="E13" s="53">
        <v>388.02</v>
      </c>
      <c r="F13" s="33">
        <f t="shared" si="0"/>
        <v>657.80000000000007</v>
      </c>
      <c r="G13" s="8" t="s">
        <v>249</v>
      </c>
      <c r="K13" s="49"/>
      <c r="L13" s="49"/>
      <c r="M13" s="49"/>
      <c r="N13" s="49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</row>
    <row r="14" spans="1:249" s="18" customFormat="1">
      <c r="A14" s="14">
        <v>43332</v>
      </c>
      <c r="B14" s="15" t="s">
        <v>14</v>
      </c>
      <c r="C14" s="15" t="s">
        <v>15</v>
      </c>
      <c r="D14" s="15" t="s">
        <v>114</v>
      </c>
      <c r="E14" s="53">
        <v>350</v>
      </c>
      <c r="F14" s="33">
        <f t="shared" si="0"/>
        <v>1007.8000000000001</v>
      </c>
      <c r="G14" s="8" t="s">
        <v>268</v>
      </c>
      <c r="H14" s="2" t="s">
        <v>162</v>
      </c>
      <c r="I14" t="s">
        <v>165</v>
      </c>
      <c r="K14" s="49" t="s">
        <v>354</v>
      </c>
      <c r="L14" s="49"/>
      <c r="M14" s="49"/>
      <c r="N14" s="49" t="s">
        <v>355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</row>
    <row r="15" spans="1:249" s="4" customFormat="1">
      <c r="A15" s="14">
        <v>43341</v>
      </c>
      <c r="B15" s="15" t="s">
        <v>14</v>
      </c>
      <c r="C15" s="15" t="s">
        <v>15</v>
      </c>
      <c r="D15" s="15" t="s">
        <v>251</v>
      </c>
      <c r="E15" s="53">
        <v>172</v>
      </c>
      <c r="F15" s="33">
        <f t="shared" si="0"/>
        <v>1179.8000000000002</v>
      </c>
      <c r="G15" s="8" t="s">
        <v>268</v>
      </c>
      <c r="H15" s="3" t="s">
        <v>146</v>
      </c>
      <c r="I15" s="1">
        <v>-59.209999999999994</v>
      </c>
      <c r="K15" s="1">
        <v>-59.209999999999994</v>
      </c>
      <c r="L15" s="46">
        <f>K15/K$30</f>
        <v>4.4626168224299052E-2</v>
      </c>
      <c r="IN15" s="18"/>
      <c r="IO15" s="18"/>
    </row>
    <row r="16" spans="1:249" s="37" customFormat="1">
      <c r="A16" s="5">
        <v>43341</v>
      </c>
      <c r="B16" s="15" t="s">
        <v>14</v>
      </c>
      <c r="C16" s="15" t="s">
        <v>15</v>
      </c>
      <c r="D16" s="7" t="s">
        <v>16</v>
      </c>
      <c r="E16" s="50">
        <v>160</v>
      </c>
      <c r="F16" s="33">
        <f t="shared" si="0"/>
        <v>1339.8000000000002</v>
      </c>
      <c r="G16" s="8" t="s">
        <v>130</v>
      </c>
      <c r="H16" s="3" t="s">
        <v>249</v>
      </c>
      <c r="I16" s="1">
        <v>388.02</v>
      </c>
      <c r="K16" s="4"/>
      <c r="L16" s="4"/>
      <c r="M16" s="4"/>
      <c r="N16" s="1">
        <v>388.02</v>
      </c>
      <c r="O16" s="46">
        <f>N16/N$30</f>
        <v>0.20800120076977918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</row>
    <row r="17" spans="1:249" s="4" customFormat="1">
      <c r="A17" s="14">
        <v>43343</v>
      </c>
      <c r="B17" s="15" t="s">
        <v>17</v>
      </c>
      <c r="C17" s="15" t="s">
        <v>18</v>
      </c>
      <c r="D17" s="15" t="s">
        <v>256</v>
      </c>
      <c r="E17" s="53">
        <v>-30.96</v>
      </c>
      <c r="F17" s="33">
        <f t="shared" si="0"/>
        <v>1308.8400000000001</v>
      </c>
      <c r="G17" s="7" t="s">
        <v>191</v>
      </c>
      <c r="H17" s="3" t="s">
        <v>148</v>
      </c>
      <c r="I17" s="1">
        <v>-41.5</v>
      </c>
      <c r="K17" s="1">
        <v>-41.5</v>
      </c>
      <c r="L17" s="46">
        <f t="shared" ref="L17:L21" si="1">K17/K$30</f>
        <v>3.127826349110642E-2</v>
      </c>
      <c r="M17" s="37"/>
      <c r="N17" s="37"/>
      <c r="O17" s="37"/>
    </row>
    <row r="18" spans="1:249" s="18" customFormat="1">
      <c r="A18" s="14">
        <v>43343</v>
      </c>
      <c r="B18" s="15" t="s">
        <v>17</v>
      </c>
      <c r="C18" s="15" t="s">
        <v>18</v>
      </c>
      <c r="D18" s="15" t="s">
        <v>259</v>
      </c>
      <c r="E18" s="53">
        <v>-41.5</v>
      </c>
      <c r="F18" s="33">
        <f t="shared" si="0"/>
        <v>1267.3400000000001</v>
      </c>
      <c r="G18" s="8" t="s">
        <v>148</v>
      </c>
      <c r="H18" s="3" t="s">
        <v>128</v>
      </c>
      <c r="I18" s="1">
        <v>-3.78</v>
      </c>
      <c r="K18" s="1">
        <v>-3.78</v>
      </c>
      <c r="L18" s="46">
        <f t="shared" si="1"/>
        <v>2.8489599035272832E-3</v>
      </c>
      <c r="M18" s="4"/>
      <c r="N18" s="4"/>
      <c r="O18" s="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</row>
    <row r="19" spans="1:249" s="4" customFormat="1">
      <c r="A19" s="14">
        <v>43343</v>
      </c>
      <c r="B19" s="15" t="s">
        <v>17</v>
      </c>
      <c r="C19" s="15" t="s">
        <v>18</v>
      </c>
      <c r="D19" s="15" t="s">
        <v>255</v>
      </c>
      <c r="E19" s="53">
        <v>-32.479999999999997</v>
      </c>
      <c r="F19" s="33">
        <f t="shared" si="0"/>
        <v>1234.8600000000001</v>
      </c>
      <c r="G19" s="8" t="s">
        <v>146</v>
      </c>
      <c r="H19" s="3" t="s">
        <v>129</v>
      </c>
      <c r="I19" s="1">
        <v>-352.37</v>
      </c>
      <c r="K19" s="1">
        <v>-352.37</v>
      </c>
      <c r="L19" s="46">
        <f t="shared" si="1"/>
        <v>0.2655788362978595</v>
      </c>
      <c r="M19" s="18"/>
      <c r="N19" s="18"/>
      <c r="O19" s="18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</row>
    <row r="20" spans="1:249" s="4" customFormat="1">
      <c r="A20" s="14">
        <v>43343</v>
      </c>
      <c r="B20" s="15" t="s">
        <v>17</v>
      </c>
      <c r="C20" s="15" t="s">
        <v>18</v>
      </c>
      <c r="D20" s="7" t="s">
        <v>255</v>
      </c>
      <c r="E20" s="50">
        <v>-26.73</v>
      </c>
      <c r="F20" s="33">
        <f t="shared" si="0"/>
        <v>1208.1300000000001</v>
      </c>
      <c r="G20" s="7" t="s">
        <v>146</v>
      </c>
      <c r="H20" s="3" t="s">
        <v>227</v>
      </c>
      <c r="I20" s="1">
        <v>-11.47</v>
      </c>
      <c r="K20" s="1">
        <v>-11.47</v>
      </c>
      <c r="L20" s="46">
        <f t="shared" si="1"/>
        <v>8.6448598130841117E-3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</row>
    <row r="21" spans="1:249" s="37" customFormat="1">
      <c r="A21" s="14">
        <v>43343</v>
      </c>
      <c r="B21" s="15" t="s">
        <v>17</v>
      </c>
      <c r="C21" s="15" t="s">
        <v>18</v>
      </c>
      <c r="D21" s="15" t="s">
        <v>264</v>
      </c>
      <c r="E21" s="53">
        <v>-194.87</v>
      </c>
      <c r="F21" s="33">
        <f t="shared" si="0"/>
        <v>1013.2600000000001</v>
      </c>
      <c r="G21" s="7" t="s">
        <v>191</v>
      </c>
      <c r="H21" s="3" t="s">
        <v>228</v>
      </c>
      <c r="I21" s="1">
        <v>-1.25</v>
      </c>
      <c r="K21" s="1">
        <v>-1.25</v>
      </c>
      <c r="L21" s="46">
        <f t="shared" si="1"/>
        <v>9.4211637021404866E-4</v>
      </c>
      <c r="M21" s="4"/>
      <c r="N21" s="4"/>
      <c r="O21" s="4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18"/>
      <c r="IO21" s="18"/>
    </row>
    <row r="22" spans="1:249" s="37" customFormat="1">
      <c r="A22" s="14">
        <v>43343</v>
      </c>
      <c r="B22" s="15" t="s">
        <v>17</v>
      </c>
      <c r="C22" s="15" t="s">
        <v>18</v>
      </c>
      <c r="D22" s="15" t="s">
        <v>263</v>
      </c>
      <c r="E22" s="53">
        <v>-120.25</v>
      </c>
      <c r="F22" s="33">
        <f t="shared" si="0"/>
        <v>893.0100000000001</v>
      </c>
      <c r="G22" s="8" t="s">
        <v>191</v>
      </c>
      <c r="H22" s="3" t="s">
        <v>268</v>
      </c>
      <c r="I22" s="1">
        <v>522</v>
      </c>
      <c r="N22" s="1">
        <v>522</v>
      </c>
      <c r="O22" s="46">
        <f>N22/N$30</f>
        <v>0.27982224318804377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4"/>
      <c r="IO22" s="4"/>
    </row>
    <row r="23" spans="1:249" s="18" customFormat="1">
      <c r="A23" s="14">
        <v>43343</v>
      </c>
      <c r="B23" s="15" t="s">
        <v>17</v>
      </c>
      <c r="C23" s="15" t="s">
        <v>18</v>
      </c>
      <c r="D23" s="15" t="s">
        <v>254</v>
      </c>
      <c r="E23" s="53">
        <v>-20.5</v>
      </c>
      <c r="F23" s="33">
        <f t="shared" si="0"/>
        <v>872.5100000000001</v>
      </c>
      <c r="G23" s="7" t="s">
        <v>135</v>
      </c>
      <c r="H23" s="3" t="s">
        <v>127</v>
      </c>
      <c r="I23" s="1">
        <v>-63.39</v>
      </c>
      <c r="K23" s="1">
        <v>-63.39</v>
      </c>
      <c r="L23" s="46">
        <f t="shared" ref="L23:L26" si="2">K23/K$30</f>
        <v>4.7776605366294841E-2</v>
      </c>
      <c r="M23" s="37"/>
      <c r="N23" s="37"/>
      <c r="O23" s="36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</row>
    <row r="24" spans="1:249" s="18" customFormat="1">
      <c r="A24" s="14">
        <v>43343</v>
      </c>
      <c r="B24" s="15" t="s">
        <v>17</v>
      </c>
      <c r="C24" s="15" t="s">
        <v>18</v>
      </c>
      <c r="D24" s="7" t="s">
        <v>257</v>
      </c>
      <c r="E24" s="50">
        <v>-33.17</v>
      </c>
      <c r="F24" s="33">
        <f t="shared" si="0"/>
        <v>839.34000000000015</v>
      </c>
      <c r="G24" s="7" t="s">
        <v>191</v>
      </c>
      <c r="H24" s="3" t="s">
        <v>138</v>
      </c>
      <c r="I24" s="1">
        <v>-7.99</v>
      </c>
      <c r="K24" s="1">
        <v>-7.99</v>
      </c>
      <c r="L24" s="46">
        <f t="shared" si="2"/>
        <v>6.0220078384081999E-3</v>
      </c>
      <c r="O24" s="4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</row>
    <row r="25" spans="1:249" s="18" customFormat="1">
      <c r="A25" s="14">
        <v>43343</v>
      </c>
      <c r="B25" s="15" t="s">
        <v>17</v>
      </c>
      <c r="C25" s="15" t="s">
        <v>18</v>
      </c>
      <c r="D25" s="15" t="s">
        <v>262</v>
      </c>
      <c r="E25" s="53">
        <v>-117.98</v>
      </c>
      <c r="F25" s="33">
        <f t="shared" si="0"/>
        <v>721.36000000000013</v>
      </c>
      <c r="G25" s="8" t="s">
        <v>191</v>
      </c>
      <c r="H25" s="3" t="s">
        <v>75</v>
      </c>
      <c r="I25" s="1">
        <v>-93.41</v>
      </c>
      <c r="K25" s="1">
        <v>-93.41</v>
      </c>
      <c r="L25" s="46">
        <f t="shared" si="2"/>
        <v>7.040247211335543E-2</v>
      </c>
      <c r="M25" s="46"/>
      <c r="N25" s="47"/>
      <c r="O25" s="4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</row>
    <row r="26" spans="1:249" s="37" customFormat="1">
      <c r="A26" s="14">
        <v>43343</v>
      </c>
      <c r="B26" s="15" t="s">
        <v>17</v>
      </c>
      <c r="C26" s="15" t="s">
        <v>18</v>
      </c>
      <c r="D26" s="15" t="s">
        <v>261</v>
      </c>
      <c r="E26" s="53">
        <v>-66.89</v>
      </c>
      <c r="F26" s="33">
        <f t="shared" si="0"/>
        <v>654.47000000000014</v>
      </c>
      <c r="G26" s="8" t="s">
        <v>191</v>
      </c>
      <c r="H26" s="3" t="s">
        <v>135</v>
      </c>
      <c r="I26" s="1">
        <v>-20.5</v>
      </c>
      <c r="K26" s="1">
        <v>-20.5</v>
      </c>
      <c r="L26" s="46">
        <f t="shared" si="2"/>
        <v>1.5450708471510399E-2</v>
      </c>
      <c r="M26" s="46"/>
      <c r="N26" s="47"/>
      <c r="O26" s="4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</row>
    <row r="27" spans="1:249" s="37" customFormat="1" ht="13.2" customHeight="1">
      <c r="A27" s="14">
        <v>43343</v>
      </c>
      <c r="B27" s="15" t="s">
        <v>17</v>
      </c>
      <c r="C27" s="15" t="s">
        <v>18</v>
      </c>
      <c r="D27" s="7" t="s">
        <v>260</v>
      </c>
      <c r="E27" s="50">
        <v>-54.44</v>
      </c>
      <c r="F27" s="33">
        <f t="shared" si="0"/>
        <v>600.0300000000002</v>
      </c>
      <c r="G27" s="8" t="s">
        <v>191</v>
      </c>
      <c r="H27" s="3" t="s">
        <v>130</v>
      </c>
      <c r="I27" s="1">
        <v>160</v>
      </c>
      <c r="L27" s="46"/>
      <c r="M27" s="46"/>
      <c r="N27" s="1">
        <v>160</v>
      </c>
      <c r="O27" s="46">
        <f>N27/N$30</f>
        <v>8.5769269942695403E-2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</row>
    <row r="28" spans="1:249" s="37" customFormat="1">
      <c r="A28" s="14">
        <v>43343</v>
      </c>
      <c r="B28" s="15" t="s">
        <v>17</v>
      </c>
      <c r="C28" s="15" t="s">
        <v>18</v>
      </c>
      <c r="D28" s="15" t="s">
        <v>258</v>
      </c>
      <c r="E28" s="53">
        <v>-34.96</v>
      </c>
      <c r="F28" s="33">
        <f t="shared" si="0"/>
        <v>565.07000000000016</v>
      </c>
      <c r="G28" s="7" t="s">
        <v>191</v>
      </c>
      <c r="H28" s="3" t="s">
        <v>194</v>
      </c>
      <c r="I28" s="1">
        <v>795.45</v>
      </c>
      <c r="L28" s="46"/>
      <c r="M28" s="46"/>
      <c r="N28" s="1">
        <v>795.45</v>
      </c>
      <c r="O28" s="46">
        <f>N28/N$30</f>
        <v>0.42640728609948164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</row>
    <row r="29" spans="1:249" s="37" customFormat="1">
      <c r="A29" s="14">
        <v>43343</v>
      </c>
      <c r="B29" s="15" t="s">
        <v>17</v>
      </c>
      <c r="C29" s="15" t="s">
        <v>18</v>
      </c>
      <c r="D29" s="15" t="s">
        <v>253</v>
      </c>
      <c r="E29" s="53">
        <v>-18.41</v>
      </c>
      <c r="F29" s="33">
        <f t="shared" si="0"/>
        <v>546.6600000000002</v>
      </c>
      <c r="G29" s="8" t="s">
        <v>191</v>
      </c>
      <c r="H29" s="3" t="s">
        <v>191</v>
      </c>
      <c r="I29" s="1">
        <v>-671.93000000000018</v>
      </c>
      <c r="K29" s="1">
        <v>-671.93000000000018</v>
      </c>
      <c r="L29" s="46">
        <f>K29/K$30</f>
        <v>0.5064290021103407</v>
      </c>
      <c r="M29" s="8"/>
      <c r="N29" s="8"/>
      <c r="O29" s="8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</row>
    <row r="30" spans="1:249" s="37" customFormat="1">
      <c r="A30" s="14">
        <v>43343</v>
      </c>
      <c r="B30" s="15" t="s">
        <v>17</v>
      </c>
      <c r="C30" s="15" t="s">
        <v>18</v>
      </c>
      <c r="D30" s="15" t="s">
        <v>252</v>
      </c>
      <c r="E30" s="53">
        <v>-7.99</v>
      </c>
      <c r="F30" s="33">
        <f t="shared" si="0"/>
        <v>538.67000000000019</v>
      </c>
      <c r="G30" s="7" t="s">
        <v>138</v>
      </c>
      <c r="H30" s="3" t="s">
        <v>164</v>
      </c>
      <c r="I30" s="1">
        <v>538.66999999999996</v>
      </c>
      <c r="K30" s="1">
        <f>SUM(K15:K29)</f>
        <v>-1326.8000000000002</v>
      </c>
      <c r="L30" s="46">
        <f>SUM(L15:L29)</f>
        <v>1</v>
      </c>
      <c r="M30" s="8"/>
      <c r="N30" s="1">
        <f>SUM(N15:N29)</f>
        <v>1865.47</v>
      </c>
      <c r="O30" s="46">
        <f>SUM(O15:O29)</f>
        <v>1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</row>
    <row r="31" spans="1:249" s="37" customFormat="1">
      <c r="A31" s="14"/>
      <c r="B31" s="15"/>
      <c r="C31" s="15"/>
      <c r="D31" s="15"/>
      <c r="E31" s="53"/>
      <c r="F31" s="33"/>
      <c r="G31" s="8"/>
      <c r="K31" s="1"/>
      <c r="L31" s="46"/>
      <c r="M31" s="46"/>
      <c r="N31" s="1"/>
      <c r="O31" s="4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</row>
    <row r="32" spans="1:249" s="37" customFormat="1">
      <c r="A32" s="14"/>
      <c r="B32" s="15"/>
      <c r="C32" s="15"/>
      <c r="D32" s="15"/>
      <c r="E32" s="53"/>
      <c r="F32" s="33"/>
      <c r="G32" s="8"/>
      <c r="J32" s="36"/>
      <c r="K32" s="1"/>
      <c r="L32" s="46"/>
      <c r="M32" s="46"/>
      <c r="N32" s="1"/>
      <c r="O32" s="4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</row>
    <row r="33" spans="1:249" s="37" customFormat="1">
      <c r="A33" s="14"/>
      <c r="B33" s="15"/>
      <c r="C33" s="15"/>
      <c r="D33" s="15"/>
      <c r="E33" s="53"/>
      <c r="F33" s="33"/>
      <c r="G33" s="8"/>
      <c r="J33" s="36"/>
      <c r="K33" s="1"/>
      <c r="L33" s="46"/>
      <c r="M33" s="46"/>
      <c r="N33" s="47"/>
      <c r="O33" s="4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</row>
    <row r="34" spans="1:249" s="37" customFormat="1">
      <c r="A34" s="14"/>
      <c r="B34" s="15"/>
      <c r="C34" s="15"/>
      <c r="D34" s="15"/>
      <c r="E34" s="53"/>
      <c r="F34" s="33"/>
      <c r="G34" s="8"/>
      <c r="J34" s="36"/>
      <c r="K34" s="1"/>
      <c r="L34" s="46"/>
      <c r="M34" s="46"/>
      <c r="N34" s="1"/>
      <c r="O34" s="4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</row>
    <row r="35" spans="1:249" s="37" customFormat="1">
      <c r="A35" s="14"/>
      <c r="B35" s="15"/>
      <c r="C35" s="15"/>
      <c r="D35" s="15"/>
      <c r="E35" s="53"/>
      <c r="F35" s="33"/>
      <c r="G35" s="8"/>
      <c r="J35" s="36"/>
      <c r="K35" s="1"/>
      <c r="L35" s="46"/>
      <c r="M35" s="46"/>
      <c r="N35" s="6"/>
      <c r="O35" s="4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</row>
    <row r="36" spans="1:249" s="37" customFormat="1">
      <c r="A36" s="14"/>
      <c r="B36" s="15"/>
      <c r="C36" s="15"/>
      <c r="D36" s="15"/>
      <c r="E36" s="53"/>
      <c r="F36" s="33"/>
      <c r="G36" s="8"/>
      <c r="J36" s="36"/>
      <c r="K36" s="1"/>
      <c r="L36" s="46"/>
      <c r="M36" s="46"/>
      <c r="N36" s="1"/>
      <c r="O36" s="4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</row>
    <row r="37" spans="1:249" s="37" customFormat="1">
      <c r="A37" s="14"/>
      <c r="B37" s="15"/>
      <c r="C37" s="15"/>
      <c r="D37" s="15"/>
      <c r="E37" s="53"/>
      <c r="F37" s="33"/>
      <c r="G37" s="8"/>
      <c r="J37" s="8"/>
      <c r="K37" s="1"/>
      <c r="L37" s="46"/>
      <c r="M37" s="46"/>
      <c r="N37" s="1"/>
      <c r="O37" s="4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18"/>
      <c r="IO37" s="18"/>
    </row>
    <row r="38" spans="1:249" s="37" customFormat="1">
      <c r="A38" s="14"/>
      <c r="B38" s="15"/>
      <c r="C38" s="15"/>
      <c r="D38" s="15"/>
      <c r="E38" s="53"/>
      <c r="F38" s="33"/>
      <c r="G38" s="8"/>
      <c r="J38" s="36"/>
      <c r="K38" s="1"/>
      <c r="L38" s="46"/>
      <c r="M38" s="46"/>
      <c r="N38" s="6"/>
      <c r="O38" s="4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</row>
    <row r="39" spans="1:249" s="37" customFormat="1">
      <c r="A39" s="14"/>
      <c r="B39" s="15"/>
      <c r="C39" s="15"/>
      <c r="D39" s="15"/>
      <c r="E39" s="53"/>
      <c r="F39" s="33"/>
      <c r="G39" s="8"/>
      <c r="J39" s="36"/>
      <c r="L39" s="46"/>
      <c r="M39" s="46"/>
      <c r="N39" s="1"/>
      <c r="O39" s="4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</row>
    <row r="40" spans="1:249" s="37" customFormat="1">
      <c r="A40" s="14"/>
      <c r="B40" s="15"/>
      <c r="C40" s="15"/>
      <c r="D40" s="15"/>
      <c r="E40" s="53"/>
      <c r="F40" s="33"/>
      <c r="G40" s="8"/>
      <c r="H40"/>
      <c r="I40"/>
      <c r="J40" s="36"/>
      <c r="L40" s="46"/>
      <c r="M40" s="46"/>
      <c r="N40" s="1"/>
      <c r="O40" s="4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</row>
    <row r="41" spans="1:249" s="37" customFormat="1">
      <c r="A41" s="14"/>
      <c r="B41" s="15"/>
      <c r="C41" s="15"/>
      <c r="D41" s="15"/>
      <c r="E41" s="53"/>
      <c r="F41" s="33"/>
      <c r="G41" s="8"/>
      <c r="H41"/>
      <c r="I41"/>
      <c r="J41" s="36"/>
      <c r="L41" s="46"/>
      <c r="M41" s="46"/>
      <c r="N41" s="1"/>
      <c r="O41" s="4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</row>
    <row r="42" spans="1:249" s="37" customFormat="1">
      <c r="A42" s="14"/>
      <c r="B42" s="15"/>
      <c r="C42" s="15"/>
      <c r="D42" s="15"/>
      <c r="E42" s="53"/>
      <c r="F42" s="33"/>
      <c r="G42" s="8"/>
      <c r="H42"/>
      <c r="I42"/>
      <c r="J42" s="36"/>
      <c r="K42" s="1"/>
      <c r="L42" s="46"/>
      <c r="M42" s="46"/>
      <c r="N42" s="1"/>
      <c r="O42" s="4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</row>
    <row r="43" spans="1:249" s="37" customFormat="1">
      <c r="A43" s="14"/>
      <c r="B43" s="15"/>
      <c r="C43" s="15"/>
      <c r="D43" s="15"/>
      <c r="E43" s="53"/>
      <c r="F43" s="33"/>
      <c r="G43" s="8"/>
      <c r="H43"/>
      <c r="I43"/>
      <c r="J43" s="36"/>
      <c r="K43" s="1"/>
      <c r="L43" s="46"/>
      <c r="M43" s="47"/>
      <c r="N43" s="47"/>
      <c r="O43" s="4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</row>
    <row r="44" spans="1:249" s="37" customFormat="1">
      <c r="A44" s="14"/>
      <c r="B44" s="15"/>
      <c r="C44" s="15"/>
      <c r="D44" s="15"/>
      <c r="E44" s="53"/>
      <c r="F44" s="33"/>
      <c r="G44" s="8"/>
      <c r="H44"/>
      <c r="I44"/>
      <c r="J44" s="4"/>
      <c r="K44" s="1"/>
      <c r="L44" s="46"/>
      <c r="M44" s="46"/>
      <c r="N44" s="6"/>
      <c r="O44" s="46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18"/>
      <c r="IO44" s="18"/>
    </row>
    <row r="45" spans="1:249" s="37" customFormat="1">
      <c r="A45" s="14"/>
      <c r="B45" s="15"/>
      <c r="C45" s="15"/>
      <c r="D45" s="15"/>
      <c r="E45" s="53"/>
      <c r="F45" s="33"/>
      <c r="G45" s="8"/>
      <c r="H45"/>
      <c r="I45"/>
      <c r="J45" s="4"/>
      <c r="K45" s="1"/>
      <c r="L45" s="46"/>
      <c r="M45" s="46"/>
      <c r="N45" s="47"/>
      <c r="O45" s="46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</row>
    <row r="46" spans="1:249" s="37" customFormat="1">
      <c r="A46" s="14"/>
      <c r="B46" s="15"/>
      <c r="C46" s="15"/>
      <c r="D46" s="15"/>
      <c r="E46" s="53"/>
      <c r="F46" s="33"/>
      <c r="G46" s="8"/>
      <c r="H46"/>
      <c r="I46"/>
      <c r="J46" s="4"/>
      <c r="K46" s="1"/>
      <c r="L46" s="46"/>
      <c r="M46" s="46"/>
      <c r="N46" s="47"/>
      <c r="O46" s="46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</row>
    <row r="47" spans="1:249" s="37" customFormat="1" ht="16.05" customHeight="1">
      <c r="A47" s="14"/>
      <c r="B47" s="15"/>
      <c r="C47" s="15"/>
      <c r="D47" s="15"/>
      <c r="E47" s="53"/>
      <c r="F47" s="33"/>
      <c r="G47" s="8"/>
      <c r="H47"/>
      <c r="I47"/>
      <c r="J47" s="4"/>
      <c r="K47" s="1"/>
      <c r="L47" s="46"/>
      <c r="M47" s="46"/>
      <c r="N47" s="47"/>
      <c r="O47" s="46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</row>
    <row r="48" spans="1:249" s="37" customFormat="1">
      <c r="A48" s="14"/>
      <c r="B48" s="15"/>
      <c r="C48" s="15"/>
      <c r="D48" s="15"/>
      <c r="E48" s="53"/>
      <c r="F48" s="33"/>
      <c r="G48" s="8"/>
      <c r="H48"/>
      <c r="I48"/>
      <c r="J48" s="36"/>
      <c r="K48" s="1"/>
      <c r="L48" s="46"/>
      <c r="M48" s="46"/>
      <c r="N48" s="47"/>
      <c r="O48" s="4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</row>
    <row r="49" spans="1:15">
      <c r="A49" s="14"/>
      <c r="B49" s="15"/>
      <c r="C49" s="15"/>
      <c r="D49" s="15"/>
      <c r="E49" s="53"/>
      <c r="F49" s="33"/>
      <c r="G49" s="8"/>
      <c r="K49" s="1"/>
      <c r="L49" s="46"/>
      <c r="O49" s="46"/>
    </row>
    <row r="50" spans="1:15">
      <c r="A50" s="14"/>
      <c r="B50" s="15"/>
      <c r="C50" s="15"/>
      <c r="D50" s="15"/>
      <c r="E50" s="53"/>
      <c r="F50" s="33"/>
      <c r="G50" s="8"/>
      <c r="K50" s="1"/>
      <c r="L50" s="46"/>
      <c r="O50" s="46"/>
    </row>
    <row r="51" spans="1:15">
      <c r="A51" s="14"/>
      <c r="B51" s="15"/>
      <c r="C51" s="15"/>
      <c r="D51" s="15"/>
      <c r="E51" s="53"/>
      <c r="F51" s="33"/>
      <c r="G51" s="8"/>
      <c r="K51" s="1"/>
      <c r="L51" s="46"/>
      <c r="O51" s="46"/>
    </row>
    <row r="52" spans="1:15">
      <c r="A52" s="14"/>
      <c r="B52" s="15"/>
      <c r="C52" s="15"/>
      <c r="D52" s="15"/>
      <c r="E52" s="53"/>
      <c r="F52" s="33"/>
      <c r="G52" s="8"/>
      <c r="L52" s="46"/>
      <c r="N52" s="1"/>
      <c r="O52" s="46"/>
    </row>
    <row r="53" spans="1:15">
      <c r="A53" s="14"/>
      <c r="B53" s="15"/>
      <c r="C53" s="15"/>
      <c r="D53" s="15"/>
      <c r="E53" s="53"/>
      <c r="F53" s="33"/>
      <c r="G53" s="8"/>
      <c r="K53" s="1"/>
      <c r="L53" s="46"/>
      <c r="O53" s="46"/>
    </row>
    <row r="54" spans="1:15">
      <c r="A54" s="14"/>
      <c r="B54" s="15"/>
      <c r="C54" s="15"/>
      <c r="D54" s="15"/>
      <c r="E54" s="53"/>
      <c r="F54" s="33"/>
      <c r="G54" s="8"/>
      <c r="K54" s="1"/>
      <c r="L54" s="46"/>
      <c r="N54" s="1"/>
      <c r="O54" s="46"/>
    </row>
    <row r="55" spans="1:15">
      <c r="A55" s="14"/>
      <c r="B55" s="15"/>
      <c r="C55" s="15"/>
      <c r="D55" s="15"/>
      <c r="E55" s="53"/>
      <c r="F55" s="33"/>
      <c r="G55" s="8"/>
      <c r="K55" s="1"/>
      <c r="L55" s="46"/>
      <c r="O55" s="46"/>
    </row>
    <row r="56" spans="1:15">
      <c r="A56" s="14"/>
      <c r="B56" s="15"/>
      <c r="C56" s="15"/>
      <c r="D56" s="15"/>
      <c r="E56" s="53"/>
      <c r="F56" s="33"/>
      <c r="G56" s="8"/>
      <c r="K56" s="1"/>
      <c r="L56" s="46"/>
      <c r="O56" s="46"/>
    </row>
    <row r="57" spans="1:15">
      <c r="A57" s="14"/>
      <c r="B57" s="15"/>
      <c r="C57" s="15"/>
      <c r="D57" s="15"/>
      <c r="E57" s="53"/>
      <c r="F57" s="33"/>
      <c r="G57" s="8"/>
      <c r="K57" s="1"/>
      <c r="L57" s="46"/>
      <c r="O57" s="46"/>
    </row>
    <row r="58" spans="1:15">
      <c r="A58" s="14"/>
      <c r="B58" s="15"/>
      <c r="C58" s="15"/>
      <c r="D58" s="15"/>
      <c r="E58" s="53"/>
      <c r="F58" s="33"/>
      <c r="G58" s="8"/>
      <c r="L58" s="46"/>
      <c r="N58" s="1"/>
      <c r="O58" s="46"/>
    </row>
    <row r="59" spans="1:15">
      <c r="A59" s="14"/>
      <c r="B59" s="15"/>
      <c r="C59" s="15"/>
      <c r="D59" s="15"/>
      <c r="E59" s="53"/>
      <c r="F59" s="33"/>
      <c r="G59" s="8"/>
      <c r="K59" s="1"/>
      <c r="L59" s="46"/>
      <c r="O59" s="46"/>
    </row>
    <row r="60" spans="1:15">
      <c r="A60" s="14"/>
      <c r="B60" s="15"/>
      <c r="C60" s="15"/>
      <c r="D60" s="15"/>
      <c r="E60" s="53"/>
      <c r="F60" s="33"/>
      <c r="G60" s="8"/>
      <c r="K60" s="1"/>
      <c r="L60" s="46"/>
      <c r="O60" s="46"/>
    </row>
    <row r="61" spans="1:15">
      <c r="A61" s="14"/>
      <c r="B61" s="15"/>
      <c r="C61" s="15"/>
      <c r="D61" s="15"/>
      <c r="E61" s="53"/>
      <c r="F61" s="33"/>
      <c r="G61" s="8"/>
      <c r="K61" s="1"/>
      <c r="L61" s="46"/>
      <c r="O61" s="46"/>
    </row>
    <row r="62" spans="1:15">
      <c r="A62" s="14"/>
      <c r="B62" s="15"/>
      <c r="C62" s="15"/>
      <c r="D62" s="15"/>
      <c r="E62" s="53"/>
      <c r="F62" s="33"/>
      <c r="G62" s="8"/>
      <c r="K62" s="1"/>
      <c r="L62" s="46"/>
      <c r="O62" s="46"/>
    </row>
    <row r="63" spans="1:15">
      <c r="A63" s="14"/>
      <c r="B63" s="15"/>
      <c r="C63" s="15"/>
      <c r="D63" s="15"/>
      <c r="E63" s="53"/>
      <c r="F63" s="33"/>
      <c r="G63" s="8"/>
      <c r="K63" s="1"/>
      <c r="L63" s="56"/>
      <c r="N63" s="1"/>
      <c r="O63" s="56"/>
    </row>
  </sheetData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5:IO48"/>
  <sheetViews>
    <sheetView topLeftCell="E29" workbookViewId="0">
      <selection activeCell="L57" sqref="L57"/>
    </sheetView>
  </sheetViews>
  <sheetFormatPr baseColWidth="10" defaultRowHeight="13.2"/>
  <cols>
    <col min="1" max="1" width="10.109375" bestFit="1" customWidth="1"/>
    <col min="2" max="2" width="9.33203125" bestFit="1" customWidth="1"/>
    <col min="3" max="3" width="17.33203125" bestFit="1" customWidth="1"/>
    <col min="4" max="4" width="58.6640625" bestFit="1" customWidth="1"/>
    <col min="5" max="5" width="8.6640625" style="54" bestFit="1" customWidth="1"/>
    <col min="6" max="6" width="9.6640625" style="54" bestFit="1" customWidth="1"/>
    <col min="7" max="7" width="34" bestFit="1" customWidth="1"/>
    <col min="8" max="8" width="34" customWidth="1"/>
    <col min="9" max="9" width="34.33203125" customWidth="1"/>
    <col min="10" max="10" width="3.33203125" customWidth="1"/>
    <col min="13" max="13" width="3.33203125" customWidth="1"/>
  </cols>
  <sheetData>
    <row r="5" spans="1:249" s="4" customFormat="1">
      <c r="A5" s="4" t="s">
        <v>3</v>
      </c>
      <c r="B5" s="4" t="s">
        <v>4</v>
      </c>
      <c r="C5" s="4" t="s">
        <v>5</v>
      </c>
      <c r="D5" s="4" t="s">
        <v>6</v>
      </c>
      <c r="E5" s="33" t="s">
        <v>7</v>
      </c>
      <c r="F5" s="33" t="s">
        <v>161</v>
      </c>
      <c r="G5" s="4" t="s">
        <v>160</v>
      </c>
    </row>
    <row r="6" spans="1:249" s="18" customFormat="1">
      <c r="A6" s="39">
        <v>43371</v>
      </c>
      <c r="B6" s="38" t="s">
        <v>17</v>
      </c>
      <c r="C6" s="38" t="s">
        <v>18</v>
      </c>
      <c r="D6" s="38" t="s">
        <v>288</v>
      </c>
      <c r="E6" s="51">
        <v>-18.600000000000001</v>
      </c>
      <c r="F6" s="33">
        <f>E6</f>
        <v>-18.600000000000001</v>
      </c>
      <c r="G6" s="36" t="s">
        <v>299</v>
      </c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</row>
    <row r="7" spans="1:249" s="4" customFormat="1">
      <c r="A7" s="39">
        <v>43371</v>
      </c>
      <c r="B7" s="38" t="s">
        <v>17</v>
      </c>
      <c r="C7" s="38" t="s">
        <v>18</v>
      </c>
      <c r="D7" s="38" t="s">
        <v>297</v>
      </c>
      <c r="E7" s="51">
        <v>-4.5</v>
      </c>
      <c r="F7" s="33">
        <f t="shared" ref="F7:F48" si="0">F6+E7</f>
        <v>-23.1</v>
      </c>
      <c r="G7" s="7" t="s">
        <v>139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</row>
    <row r="8" spans="1:249" s="18" customFormat="1">
      <c r="A8" s="39">
        <v>43371</v>
      </c>
      <c r="B8" s="38" t="s">
        <v>17</v>
      </c>
      <c r="C8" s="38" t="s">
        <v>18</v>
      </c>
      <c r="D8" s="38" t="s">
        <v>291</v>
      </c>
      <c r="E8" s="51">
        <v>-15.1</v>
      </c>
      <c r="F8" s="33">
        <f t="shared" si="0"/>
        <v>-38.200000000000003</v>
      </c>
      <c r="G8" s="8" t="s">
        <v>134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</row>
    <row r="9" spans="1:249" s="18" customFormat="1">
      <c r="A9" s="39">
        <v>43371</v>
      </c>
      <c r="B9" s="38" t="s">
        <v>17</v>
      </c>
      <c r="C9" s="38" t="s">
        <v>18</v>
      </c>
      <c r="D9" s="38" t="s">
        <v>295</v>
      </c>
      <c r="E9" s="51">
        <v>-11.45</v>
      </c>
      <c r="F9" s="33">
        <f t="shared" si="0"/>
        <v>-49.650000000000006</v>
      </c>
      <c r="G9" s="8" t="s">
        <v>134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</row>
    <row r="10" spans="1:249" s="4" customFormat="1">
      <c r="A10" s="39">
        <v>43371</v>
      </c>
      <c r="B10" s="38" t="s">
        <v>17</v>
      </c>
      <c r="C10" s="38" t="s">
        <v>18</v>
      </c>
      <c r="D10" s="38" t="s">
        <v>283</v>
      </c>
      <c r="E10" s="51">
        <v>-32.92</v>
      </c>
      <c r="F10" s="33">
        <f t="shared" si="0"/>
        <v>-82.570000000000007</v>
      </c>
      <c r="G10" s="8" t="s">
        <v>134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</row>
    <row r="11" spans="1:249" s="4" customFormat="1">
      <c r="A11" s="39">
        <v>43371</v>
      </c>
      <c r="B11" s="38" t="s">
        <v>17</v>
      </c>
      <c r="C11" s="38" t="s">
        <v>18</v>
      </c>
      <c r="D11" s="38" t="s">
        <v>293</v>
      </c>
      <c r="E11" s="51">
        <v>-13.01</v>
      </c>
      <c r="F11" s="33">
        <f t="shared" si="0"/>
        <v>-95.580000000000013</v>
      </c>
      <c r="G11" s="8" t="s">
        <v>134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</row>
    <row r="12" spans="1:249" s="4" customFormat="1">
      <c r="A12" s="5">
        <v>43348</v>
      </c>
      <c r="B12" s="15" t="s">
        <v>45</v>
      </c>
      <c r="C12" s="15" t="s">
        <v>46</v>
      </c>
      <c r="D12" s="7" t="s">
        <v>266</v>
      </c>
      <c r="E12" s="50">
        <v>-3.78</v>
      </c>
      <c r="F12" s="33">
        <f t="shared" si="0"/>
        <v>-99.360000000000014</v>
      </c>
      <c r="G12" s="8" t="s">
        <v>128</v>
      </c>
      <c r="IN12" s="18"/>
      <c r="IO12" s="18"/>
    </row>
    <row r="13" spans="1:249" s="37" customFormat="1">
      <c r="A13" s="39">
        <v>43354</v>
      </c>
      <c r="B13" s="38" t="s">
        <v>14</v>
      </c>
      <c r="C13" s="38" t="s">
        <v>15</v>
      </c>
      <c r="D13" s="38" t="s">
        <v>305</v>
      </c>
      <c r="E13" s="51">
        <v>41.53</v>
      </c>
      <c r="F13" s="33">
        <f t="shared" si="0"/>
        <v>-57.830000000000013</v>
      </c>
      <c r="G13" s="36" t="s">
        <v>143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</row>
    <row r="14" spans="1:249" s="18" customFormat="1">
      <c r="A14" s="39">
        <v>43368</v>
      </c>
      <c r="B14" s="38" t="s">
        <v>14</v>
      </c>
      <c r="C14" s="38" t="s">
        <v>15</v>
      </c>
      <c r="D14" s="38" t="s">
        <v>309</v>
      </c>
      <c r="E14" s="51">
        <v>17.5</v>
      </c>
      <c r="F14" s="33">
        <f t="shared" si="0"/>
        <v>-40.330000000000013</v>
      </c>
      <c r="G14" s="36" t="s">
        <v>143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</row>
    <row r="15" spans="1:249" s="4" customFormat="1">
      <c r="A15" s="5">
        <v>43367</v>
      </c>
      <c r="B15" s="15" t="s">
        <v>14</v>
      </c>
      <c r="C15" s="15" t="s">
        <v>310</v>
      </c>
      <c r="D15" s="7" t="s">
        <v>311</v>
      </c>
      <c r="E15" s="50">
        <v>-499.4</v>
      </c>
      <c r="F15" s="33">
        <f t="shared" si="0"/>
        <v>-539.73</v>
      </c>
      <c r="G15" s="7" t="s">
        <v>312</v>
      </c>
      <c r="IN15" s="18"/>
      <c r="IO15" s="18"/>
    </row>
    <row r="16" spans="1:249" s="37" customFormat="1">
      <c r="A16" s="39">
        <v>43371</v>
      </c>
      <c r="B16" s="38" t="s">
        <v>17</v>
      </c>
      <c r="C16" s="38" t="s">
        <v>18</v>
      </c>
      <c r="D16" s="38" t="s">
        <v>289</v>
      </c>
      <c r="E16" s="51">
        <v>-18</v>
      </c>
      <c r="F16" s="33">
        <f t="shared" si="0"/>
        <v>-557.73</v>
      </c>
      <c r="G16" s="36" t="s">
        <v>193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</row>
    <row r="17" spans="1:249" s="4" customFormat="1">
      <c r="A17" s="5">
        <v>43353</v>
      </c>
      <c r="B17" s="15" t="s">
        <v>49</v>
      </c>
      <c r="C17" s="15" t="s">
        <v>50</v>
      </c>
      <c r="D17" s="4" t="s">
        <v>243</v>
      </c>
      <c r="E17" s="55">
        <v>-352.37</v>
      </c>
      <c r="F17" s="33">
        <f t="shared" si="0"/>
        <v>-910.1</v>
      </c>
      <c r="G17" s="8" t="s">
        <v>129</v>
      </c>
    </row>
    <row r="18" spans="1:249" s="18" customFormat="1">
      <c r="A18" s="14">
        <v>43360</v>
      </c>
      <c r="B18" s="15" t="s">
        <v>45</v>
      </c>
      <c r="C18" s="15" t="s">
        <v>46</v>
      </c>
      <c r="D18" s="15" t="s">
        <v>313</v>
      </c>
      <c r="E18" s="53">
        <v>-221.62</v>
      </c>
      <c r="F18" s="33">
        <f t="shared" si="0"/>
        <v>-1131.72</v>
      </c>
      <c r="G18" s="8" t="s">
        <v>63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</row>
    <row r="19" spans="1:249" s="4" customFormat="1">
      <c r="A19" s="39">
        <v>43371</v>
      </c>
      <c r="B19" s="38" t="s">
        <v>17</v>
      </c>
      <c r="C19" s="38" t="s">
        <v>18</v>
      </c>
      <c r="D19" s="38" t="s">
        <v>285</v>
      </c>
      <c r="E19" s="51">
        <v>-27.72</v>
      </c>
      <c r="F19" s="33">
        <f t="shared" si="0"/>
        <v>-1159.44</v>
      </c>
      <c r="G19" s="8" t="s">
        <v>159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</row>
    <row r="20" spans="1:249" s="4" customFormat="1">
      <c r="A20" s="14">
        <v>43347</v>
      </c>
      <c r="B20" s="15" t="s">
        <v>11</v>
      </c>
      <c r="C20" s="15" t="s">
        <v>12</v>
      </c>
      <c r="D20" s="15" t="s">
        <v>53</v>
      </c>
      <c r="E20" s="53">
        <v>-11.47</v>
      </c>
      <c r="F20" s="33">
        <f t="shared" si="0"/>
        <v>-1170.9100000000001</v>
      </c>
      <c r="G20" s="8" t="s">
        <v>227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</row>
    <row r="21" spans="1:249" s="37" customFormat="1">
      <c r="A21" s="14">
        <v>43347</v>
      </c>
      <c r="B21" s="15" t="s">
        <v>55</v>
      </c>
      <c r="C21" s="15" t="s">
        <v>55</v>
      </c>
      <c r="D21" s="15" t="s">
        <v>56</v>
      </c>
      <c r="E21" s="53">
        <v>-1.25</v>
      </c>
      <c r="F21" s="33">
        <f t="shared" si="0"/>
        <v>-1172.1600000000001</v>
      </c>
      <c r="G21" s="8" t="s">
        <v>228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18"/>
      <c r="IO21" s="18"/>
    </row>
    <row r="22" spans="1:249" s="37" customFormat="1">
      <c r="A22" s="14">
        <v>43353</v>
      </c>
      <c r="B22" s="15" t="s">
        <v>45</v>
      </c>
      <c r="C22" s="15" t="s">
        <v>46</v>
      </c>
      <c r="D22" s="15" t="s">
        <v>307</v>
      </c>
      <c r="E22" s="53">
        <v>-19</v>
      </c>
      <c r="F22" s="33">
        <f t="shared" si="0"/>
        <v>-1191.1600000000001</v>
      </c>
      <c r="G22" s="8" t="s">
        <v>140</v>
      </c>
      <c r="H22" s="2" t="s">
        <v>7</v>
      </c>
      <c r="I22" t="s">
        <v>353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4"/>
      <c r="IO22" s="4"/>
    </row>
    <row r="23" spans="1:249" s="18" customFormat="1">
      <c r="A23" s="14">
        <v>43353</v>
      </c>
      <c r="B23" s="15" t="s">
        <v>45</v>
      </c>
      <c r="C23" s="15" t="s">
        <v>46</v>
      </c>
      <c r="D23" s="15" t="s">
        <v>308</v>
      </c>
      <c r="E23" s="53">
        <v>-63.39</v>
      </c>
      <c r="F23" s="33">
        <f t="shared" si="0"/>
        <v>-1254.5500000000002</v>
      </c>
      <c r="G23" s="8" t="s">
        <v>127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</row>
    <row r="24" spans="1:249" s="18" customFormat="1">
      <c r="A24" s="39">
        <v>43354</v>
      </c>
      <c r="B24" s="38" t="s">
        <v>14</v>
      </c>
      <c r="C24" s="38" t="s">
        <v>15</v>
      </c>
      <c r="D24" s="38" t="s">
        <v>298</v>
      </c>
      <c r="E24" s="51">
        <v>7.5</v>
      </c>
      <c r="F24" s="33">
        <f t="shared" si="0"/>
        <v>-1247.0500000000002</v>
      </c>
      <c r="G24" s="36" t="s">
        <v>127</v>
      </c>
      <c r="H24" s="2" t="s">
        <v>162</v>
      </c>
      <c r="I24" t="s">
        <v>165</v>
      </c>
      <c r="K24" s="49" t="s">
        <v>354</v>
      </c>
      <c r="L24" s="49"/>
      <c r="M24" s="49"/>
      <c r="N24" s="49" t="s">
        <v>355</v>
      </c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</row>
    <row r="25" spans="1:249" s="18" customFormat="1">
      <c r="A25" s="39">
        <v>43357</v>
      </c>
      <c r="B25" s="38" t="s">
        <v>14</v>
      </c>
      <c r="C25" s="38" t="s">
        <v>15</v>
      </c>
      <c r="D25" s="38" t="s">
        <v>306</v>
      </c>
      <c r="E25" s="51">
        <v>17.809999999999999</v>
      </c>
      <c r="F25" s="33">
        <f t="shared" si="0"/>
        <v>-1229.2400000000002</v>
      </c>
      <c r="G25" s="36" t="s">
        <v>127</v>
      </c>
      <c r="H25" s="3" t="s">
        <v>299</v>
      </c>
      <c r="I25" s="1">
        <v>-18.600000000000001</v>
      </c>
      <c r="K25" s="47">
        <v>-18.600000000000001</v>
      </c>
      <c r="L25" s="46">
        <f>K25/K$48</f>
        <v>1.1694215135835224E-2</v>
      </c>
      <c r="M25" s="46"/>
      <c r="N25" s="47"/>
      <c r="O25" s="4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</row>
    <row r="26" spans="1:249" s="37" customFormat="1">
      <c r="A26" s="39">
        <v>43370</v>
      </c>
      <c r="B26" s="38" t="s">
        <v>14</v>
      </c>
      <c r="C26" s="38" t="s">
        <v>15</v>
      </c>
      <c r="D26" s="38" t="s">
        <v>298</v>
      </c>
      <c r="E26" s="51">
        <v>7.5</v>
      </c>
      <c r="F26" s="33">
        <f t="shared" si="0"/>
        <v>-1221.7400000000002</v>
      </c>
      <c r="G26" s="36" t="s">
        <v>127</v>
      </c>
      <c r="H26" s="3" t="s">
        <v>139</v>
      </c>
      <c r="I26" s="1">
        <v>-4.5</v>
      </c>
      <c r="K26" s="47">
        <v>-4.5</v>
      </c>
      <c r="L26" s="46">
        <f>K26/K$48</f>
        <v>2.8292455973794894E-3</v>
      </c>
      <c r="M26" s="46"/>
      <c r="N26" s="47"/>
      <c r="O26" s="4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</row>
    <row r="27" spans="1:249" s="37" customFormat="1" ht="13.2" customHeight="1">
      <c r="A27" s="5">
        <v>43353</v>
      </c>
      <c r="B27" s="15" t="s">
        <v>45</v>
      </c>
      <c r="C27" s="15" t="s">
        <v>46</v>
      </c>
      <c r="D27" s="15" t="s">
        <v>304</v>
      </c>
      <c r="E27" s="50">
        <v>-67.53</v>
      </c>
      <c r="F27" s="33">
        <f t="shared" si="0"/>
        <v>-1289.2700000000002</v>
      </c>
      <c r="G27" s="8" t="s">
        <v>75</v>
      </c>
      <c r="H27" s="3" t="s">
        <v>134</v>
      </c>
      <c r="I27" s="1">
        <v>-72.48</v>
      </c>
      <c r="K27" s="47">
        <v>-72.48</v>
      </c>
      <c r="L27" s="46">
        <f>K27/K$48</f>
        <v>4.5569715755125646E-2</v>
      </c>
      <c r="M27" s="46"/>
      <c r="N27" s="47"/>
      <c r="O27" s="46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</row>
    <row r="28" spans="1:249" s="37" customFormat="1">
      <c r="A28" s="39">
        <v>43371</v>
      </c>
      <c r="B28" s="38" t="s">
        <v>17</v>
      </c>
      <c r="C28" s="38" t="s">
        <v>18</v>
      </c>
      <c r="D28" s="38" t="s">
        <v>292</v>
      </c>
      <c r="E28" s="51">
        <v>-13.8</v>
      </c>
      <c r="F28" s="33">
        <f t="shared" si="0"/>
        <v>-1303.0700000000002</v>
      </c>
      <c r="G28" s="8" t="s">
        <v>135</v>
      </c>
      <c r="H28" s="3" t="s">
        <v>128</v>
      </c>
      <c r="I28" s="1">
        <v>-3.78</v>
      </c>
      <c r="K28" s="47">
        <v>-3.78</v>
      </c>
      <c r="L28" s="46">
        <f>K28/K$48</f>
        <v>2.376566301798771E-3</v>
      </c>
      <c r="M28" s="46"/>
      <c r="N28" s="47"/>
      <c r="O28" s="4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</row>
    <row r="29" spans="1:249" s="37" customFormat="1">
      <c r="A29" s="39">
        <v>43371</v>
      </c>
      <c r="B29" s="38" t="s">
        <v>17</v>
      </c>
      <c r="C29" s="38" t="s">
        <v>18</v>
      </c>
      <c r="D29" s="38" t="s">
        <v>287</v>
      </c>
      <c r="E29" s="51">
        <v>-20.5</v>
      </c>
      <c r="F29" s="33">
        <f t="shared" si="0"/>
        <v>-1323.5700000000002</v>
      </c>
      <c r="G29" s="8" t="s">
        <v>135</v>
      </c>
      <c r="H29" s="3" t="s">
        <v>143</v>
      </c>
      <c r="I29" s="1">
        <v>59.03</v>
      </c>
      <c r="K29" s="6"/>
      <c r="L29" s="46"/>
      <c r="M29" s="46"/>
      <c r="N29" s="6">
        <v>59.03</v>
      </c>
      <c r="O29" s="46">
        <f>N29/N$48</f>
        <v>4.7952494293303873E-2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</row>
    <row r="30" spans="1:249" s="37" customFormat="1">
      <c r="A30" s="39">
        <v>43371</v>
      </c>
      <c r="B30" s="38" t="s">
        <v>17</v>
      </c>
      <c r="C30" s="38" t="s">
        <v>18</v>
      </c>
      <c r="D30" s="38" t="s">
        <v>290</v>
      </c>
      <c r="E30" s="51">
        <v>-17.23</v>
      </c>
      <c r="F30" s="33">
        <f t="shared" si="0"/>
        <v>-1340.8000000000002</v>
      </c>
      <c r="G30" s="8" t="s">
        <v>135</v>
      </c>
      <c r="H30" s="3" t="s">
        <v>312</v>
      </c>
      <c r="I30" s="1">
        <v>-499.4</v>
      </c>
      <c r="K30" s="6"/>
      <c r="L30" s="46"/>
      <c r="M30" s="46"/>
      <c r="N30" s="6"/>
      <c r="O30" s="4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</row>
    <row r="31" spans="1:249" s="37" customFormat="1">
      <c r="A31" s="39">
        <v>43371</v>
      </c>
      <c r="B31" s="38" t="s">
        <v>17</v>
      </c>
      <c r="C31" s="38" t="s">
        <v>18</v>
      </c>
      <c r="D31" s="38" t="s">
        <v>284</v>
      </c>
      <c r="E31" s="51">
        <v>-31.7</v>
      </c>
      <c r="F31" s="33">
        <f t="shared" si="0"/>
        <v>-1372.5000000000002</v>
      </c>
      <c r="G31" s="8" t="s">
        <v>135</v>
      </c>
      <c r="H31" s="3" t="s">
        <v>193</v>
      </c>
      <c r="I31" s="1">
        <v>-18</v>
      </c>
      <c r="K31" s="6">
        <v>-18</v>
      </c>
      <c r="L31" s="46">
        <f t="shared" ref="L31:L40" si="1">K31/K$48</f>
        <v>1.1316982389517958E-2</v>
      </c>
      <c r="M31" s="46"/>
      <c r="N31" s="6"/>
      <c r="O31" s="4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</row>
    <row r="32" spans="1:249" s="37" customFormat="1">
      <c r="A32" s="39">
        <v>43371</v>
      </c>
      <c r="B32" s="38" t="s">
        <v>17</v>
      </c>
      <c r="C32" s="38" t="s">
        <v>18</v>
      </c>
      <c r="D32" s="38" t="s">
        <v>296</v>
      </c>
      <c r="E32" s="51">
        <v>-4.95</v>
      </c>
      <c r="F32" s="33">
        <f t="shared" si="0"/>
        <v>-1377.4500000000003</v>
      </c>
      <c r="G32" s="8" t="s">
        <v>135</v>
      </c>
      <c r="H32" s="3" t="s">
        <v>129</v>
      </c>
      <c r="I32" s="1">
        <v>-352.37</v>
      </c>
      <c r="J32" s="36"/>
      <c r="K32" s="6">
        <v>-352.37</v>
      </c>
      <c r="L32" s="46">
        <f t="shared" si="1"/>
        <v>0.22154250469969128</v>
      </c>
      <c r="M32" s="46"/>
      <c r="N32" s="6"/>
      <c r="O32" s="4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</row>
    <row r="33" spans="1:249" s="37" customFormat="1">
      <c r="A33" s="39">
        <v>43369</v>
      </c>
      <c r="B33" s="38" t="s">
        <v>14</v>
      </c>
      <c r="C33" s="38" t="s">
        <v>15</v>
      </c>
      <c r="D33" s="38" t="s">
        <v>16</v>
      </c>
      <c r="E33" s="51">
        <v>160</v>
      </c>
      <c r="F33" s="33">
        <f t="shared" si="0"/>
        <v>-1217.4500000000003</v>
      </c>
      <c r="G33" s="8" t="s">
        <v>130</v>
      </c>
      <c r="H33" s="3" t="s">
        <v>63</v>
      </c>
      <c r="I33" s="1">
        <v>-221.62</v>
      </c>
      <c r="J33" s="36"/>
      <c r="K33" s="47">
        <v>-221.62</v>
      </c>
      <c r="L33" s="46">
        <f t="shared" si="1"/>
        <v>0.13933720206472056</v>
      </c>
      <c r="M33" s="46"/>
      <c r="N33" s="47"/>
      <c r="O33" s="4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</row>
    <row r="34" spans="1:249" s="37" customFormat="1">
      <c r="A34" s="39">
        <v>43371</v>
      </c>
      <c r="B34" s="38" t="s">
        <v>17</v>
      </c>
      <c r="C34" s="38" t="s">
        <v>18</v>
      </c>
      <c r="D34" s="38" t="s">
        <v>286</v>
      </c>
      <c r="E34" s="51">
        <v>-26</v>
      </c>
      <c r="F34" s="33">
        <f t="shared" si="0"/>
        <v>-1243.4500000000003</v>
      </c>
      <c r="G34" s="7" t="s">
        <v>132</v>
      </c>
      <c r="H34" s="3" t="s">
        <v>159</v>
      </c>
      <c r="I34" s="1">
        <v>-27.72</v>
      </c>
      <c r="J34" s="36"/>
      <c r="K34" s="6">
        <v>-27.72</v>
      </c>
      <c r="L34" s="46">
        <f t="shared" si="1"/>
        <v>1.7428152879857654E-2</v>
      </c>
      <c r="M34" s="46"/>
      <c r="N34" s="6"/>
      <c r="O34" s="4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</row>
    <row r="35" spans="1:249" s="37" customFormat="1">
      <c r="A35" s="39">
        <v>43360</v>
      </c>
      <c r="B35" s="38" t="s">
        <v>41</v>
      </c>
      <c r="C35" s="38" t="s">
        <v>42</v>
      </c>
      <c r="D35" s="38" t="s">
        <v>315</v>
      </c>
      <c r="E35" s="51">
        <v>-40</v>
      </c>
      <c r="F35" s="33">
        <f t="shared" si="0"/>
        <v>-1283.4500000000003</v>
      </c>
      <c r="G35" s="8" t="s">
        <v>42</v>
      </c>
      <c r="H35" s="3" t="s">
        <v>227</v>
      </c>
      <c r="I35" s="1">
        <v>-11.47</v>
      </c>
      <c r="J35" s="36"/>
      <c r="K35" s="48">
        <v>-11.47</v>
      </c>
      <c r="L35" s="46">
        <f t="shared" si="1"/>
        <v>7.2114326670983881E-3</v>
      </c>
      <c r="M35" s="46"/>
      <c r="N35" s="48"/>
      <c r="O35" s="4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</row>
    <row r="36" spans="1:249" s="37" customFormat="1">
      <c r="A36" s="39">
        <v>43368</v>
      </c>
      <c r="B36" s="38" t="s">
        <v>41</v>
      </c>
      <c r="C36" s="38" t="s">
        <v>42</v>
      </c>
      <c r="D36" s="38" t="s">
        <v>316</v>
      </c>
      <c r="E36" s="51">
        <v>-100</v>
      </c>
      <c r="F36" s="33">
        <f t="shared" si="0"/>
        <v>-1383.4500000000003</v>
      </c>
      <c r="G36" s="8" t="s">
        <v>42</v>
      </c>
      <c r="H36" s="3" t="s">
        <v>228</v>
      </c>
      <c r="I36" s="1">
        <v>-1.25</v>
      </c>
      <c r="J36" s="36"/>
      <c r="K36" s="47">
        <v>-1.25</v>
      </c>
      <c r="L36" s="46">
        <f t="shared" si="1"/>
        <v>7.8590155482763597E-4</v>
      </c>
      <c r="M36" s="46"/>
      <c r="N36" s="47"/>
      <c r="O36" s="4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</row>
    <row r="37" spans="1:249" s="37" customFormat="1">
      <c r="A37" s="14">
        <v>43350</v>
      </c>
      <c r="B37" s="15" t="s">
        <v>72</v>
      </c>
      <c r="C37" s="15" t="s">
        <v>73</v>
      </c>
      <c r="D37" s="15" t="s">
        <v>346</v>
      </c>
      <c r="E37" s="53">
        <v>1011.98</v>
      </c>
      <c r="F37" s="33">
        <f t="shared" si="0"/>
        <v>-371.47000000000025</v>
      </c>
      <c r="G37" s="8" t="s">
        <v>194</v>
      </c>
      <c r="H37" s="3" t="s">
        <v>140</v>
      </c>
      <c r="I37" s="1">
        <v>-19</v>
      </c>
      <c r="J37" s="8"/>
      <c r="K37" s="48">
        <v>-19</v>
      </c>
      <c r="L37" s="46">
        <f t="shared" si="1"/>
        <v>1.1945703633380067E-2</v>
      </c>
      <c r="M37" s="46"/>
      <c r="N37" s="48"/>
      <c r="O37" s="4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18"/>
      <c r="IO37" s="18"/>
    </row>
    <row r="38" spans="1:249" s="37" customFormat="1">
      <c r="A38" s="39">
        <v>43371</v>
      </c>
      <c r="B38" s="38" t="s">
        <v>17</v>
      </c>
      <c r="C38" s="38" t="s">
        <v>18</v>
      </c>
      <c r="D38" s="38" t="s">
        <v>281</v>
      </c>
      <c r="E38" s="51">
        <v>-34.630000000000003</v>
      </c>
      <c r="F38" s="33">
        <f t="shared" si="0"/>
        <v>-406.10000000000025</v>
      </c>
      <c r="G38" s="8" t="s">
        <v>191</v>
      </c>
      <c r="H38" s="3" t="s">
        <v>127</v>
      </c>
      <c r="I38" s="1">
        <v>-30.58</v>
      </c>
      <c r="J38" s="36"/>
      <c r="K38" s="48">
        <v>-30.58</v>
      </c>
      <c r="L38" s="46">
        <f t="shared" si="1"/>
        <v>1.9226295637303284E-2</v>
      </c>
      <c r="M38" s="46"/>
      <c r="N38" s="48"/>
      <c r="O38" s="4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</row>
    <row r="39" spans="1:249" s="37" customFormat="1">
      <c r="A39" s="39">
        <v>43371</v>
      </c>
      <c r="B39" s="38" t="s">
        <v>17</v>
      </c>
      <c r="C39" s="38" t="s">
        <v>18</v>
      </c>
      <c r="D39" s="38" t="s">
        <v>280</v>
      </c>
      <c r="E39" s="51">
        <v>-40</v>
      </c>
      <c r="F39" s="33">
        <f t="shared" si="0"/>
        <v>-446.10000000000025</v>
      </c>
      <c r="G39" s="8" t="s">
        <v>191</v>
      </c>
      <c r="H39" s="3" t="s">
        <v>75</v>
      </c>
      <c r="I39" s="1">
        <v>-67.53</v>
      </c>
      <c r="J39" s="36"/>
      <c r="K39" s="48">
        <v>-67.53</v>
      </c>
      <c r="L39" s="46">
        <f t="shared" si="1"/>
        <v>4.2457545598008205E-2</v>
      </c>
      <c r="M39" s="46"/>
      <c r="N39" s="48"/>
      <c r="O39" s="4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</row>
    <row r="40" spans="1:249" s="37" customFormat="1">
      <c r="A40" s="39">
        <v>43371</v>
      </c>
      <c r="B40" s="38" t="s">
        <v>17</v>
      </c>
      <c r="C40" s="38" t="s">
        <v>18</v>
      </c>
      <c r="D40" s="38" t="s">
        <v>294</v>
      </c>
      <c r="E40" s="51">
        <v>-11.85</v>
      </c>
      <c r="F40" s="33">
        <f t="shared" si="0"/>
        <v>-457.95000000000027</v>
      </c>
      <c r="G40" s="36" t="s">
        <v>191</v>
      </c>
      <c r="H40" s="3" t="s">
        <v>135</v>
      </c>
      <c r="I40" s="1">
        <v>-88.18</v>
      </c>
      <c r="J40" s="36"/>
      <c r="K40" s="48">
        <v>-88.18</v>
      </c>
      <c r="L40" s="46">
        <f t="shared" si="1"/>
        <v>5.5440639283760758E-2</v>
      </c>
      <c r="M40" s="46"/>
      <c r="N40" s="48"/>
      <c r="O40" s="4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</row>
    <row r="41" spans="1:249" s="37" customFormat="1">
      <c r="A41" s="39">
        <v>43371</v>
      </c>
      <c r="B41" s="38" t="s">
        <v>17</v>
      </c>
      <c r="C41" s="38" t="s">
        <v>18</v>
      </c>
      <c r="D41" s="38" t="s">
        <v>282</v>
      </c>
      <c r="E41" s="51">
        <v>-33.99</v>
      </c>
      <c r="F41" s="33">
        <f t="shared" si="0"/>
        <v>-491.94000000000028</v>
      </c>
      <c r="G41" s="8" t="s">
        <v>191</v>
      </c>
      <c r="H41" s="3" t="s">
        <v>130</v>
      </c>
      <c r="I41" s="1">
        <v>160</v>
      </c>
      <c r="J41" s="36"/>
      <c r="K41" s="47"/>
      <c r="L41" s="46"/>
      <c r="M41" s="46"/>
      <c r="N41" s="47">
        <v>160</v>
      </c>
      <c r="O41" s="46">
        <f>N41/N$48</f>
        <v>0.12997457372401525</v>
      </c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</row>
    <row r="42" spans="1:249" s="37" customFormat="1">
      <c r="A42" s="39">
        <v>43371</v>
      </c>
      <c r="B42" s="38" t="s">
        <v>17</v>
      </c>
      <c r="C42" s="38" t="s">
        <v>18</v>
      </c>
      <c r="D42" s="38" t="s">
        <v>278</v>
      </c>
      <c r="E42" s="51">
        <v>-151.66999999999999</v>
      </c>
      <c r="F42" s="33">
        <f t="shared" si="0"/>
        <v>-643.61000000000024</v>
      </c>
      <c r="G42" s="8" t="s">
        <v>191</v>
      </c>
      <c r="H42" s="3" t="s">
        <v>132</v>
      </c>
      <c r="I42" s="1">
        <v>-26</v>
      </c>
      <c r="J42" s="36"/>
      <c r="K42" s="47">
        <v>-26</v>
      </c>
      <c r="L42" s="46">
        <f>K42/K$48</f>
        <v>1.6346752340414827E-2</v>
      </c>
      <c r="M42" s="46"/>
      <c r="N42" s="47"/>
      <c r="O42" s="4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</row>
    <row r="43" spans="1:249" s="37" customFormat="1">
      <c r="A43" s="39">
        <v>43371</v>
      </c>
      <c r="B43" s="38" t="s">
        <v>17</v>
      </c>
      <c r="C43" s="38" t="s">
        <v>18</v>
      </c>
      <c r="D43" s="38" t="s">
        <v>278</v>
      </c>
      <c r="E43" s="51">
        <v>-31.37</v>
      </c>
      <c r="F43" s="33">
        <f t="shared" si="0"/>
        <v>-674.98000000000025</v>
      </c>
      <c r="G43" s="8" t="s">
        <v>191</v>
      </c>
      <c r="H43" s="3" t="s">
        <v>42</v>
      </c>
      <c r="I43" s="1">
        <v>-140</v>
      </c>
      <c r="J43" s="36"/>
      <c r="K43" s="47">
        <v>-140</v>
      </c>
      <c r="L43" s="46">
        <f>K43/K$48</f>
        <v>8.8020974140695235E-2</v>
      </c>
      <c r="M43" s="46"/>
      <c r="N43" s="47"/>
      <c r="O43" s="4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</row>
    <row r="44" spans="1:249" s="37" customFormat="1" ht="16.05" customHeight="1">
      <c r="A44" s="5">
        <v>43346</v>
      </c>
      <c r="B44" s="15" t="s">
        <v>14</v>
      </c>
      <c r="C44" s="15" t="s">
        <v>15</v>
      </c>
      <c r="D44" s="7" t="s">
        <v>265</v>
      </c>
      <c r="E44" s="50">
        <v>499.4</v>
      </c>
      <c r="F44" s="33">
        <f t="shared" si="0"/>
        <v>-175.58000000000027</v>
      </c>
      <c r="G44" s="7" t="s">
        <v>267</v>
      </c>
      <c r="H44" s="3" t="s">
        <v>194</v>
      </c>
      <c r="I44" s="1">
        <v>1011.98</v>
      </c>
      <c r="J44" s="4"/>
      <c r="K44" s="6"/>
      <c r="L44" s="46"/>
      <c r="M44" s="46"/>
      <c r="N44" s="6">
        <v>1011.98</v>
      </c>
      <c r="O44" s="46">
        <f>N44/N$48</f>
        <v>0.82207293198268094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18"/>
      <c r="IO44" s="18"/>
    </row>
    <row r="45" spans="1:249" s="37" customFormat="1" ht="16.05" customHeight="1">
      <c r="A45" s="5">
        <v>43354</v>
      </c>
      <c r="B45" s="38" t="s">
        <v>8</v>
      </c>
      <c r="C45" s="38" t="s">
        <v>9</v>
      </c>
      <c r="D45" s="38" t="s">
        <v>302</v>
      </c>
      <c r="E45" s="50">
        <v>-59.34</v>
      </c>
      <c r="F45" s="33">
        <f t="shared" si="0"/>
        <v>-234.92000000000027</v>
      </c>
      <c r="G45" s="4"/>
      <c r="H45" s="3" t="s">
        <v>191</v>
      </c>
      <c r="I45" s="1">
        <v>-303.51</v>
      </c>
      <c r="J45" s="4"/>
      <c r="K45" s="47">
        <v>-303.51</v>
      </c>
      <c r="L45" s="46">
        <f>K45/K$48</f>
        <v>0.19082318472458862</v>
      </c>
      <c r="M45" s="46"/>
      <c r="N45" s="47"/>
      <c r="O45" s="46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</row>
    <row r="46" spans="1:249" s="37" customFormat="1" ht="16.05" customHeight="1">
      <c r="A46" s="5">
        <v>43355</v>
      </c>
      <c r="B46" s="38" t="s">
        <v>8</v>
      </c>
      <c r="C46" s="38" t="s">
        <v>9</v>
      </c>
      <c r="D46" s="38" t="s">
        <v>303</v>
      </c>
      <c r="E46" s="50">
        <v>-21.7</v>
      </c>
      <c r="F46" s="33">
        <f t="shared" si="0"/>
        <v>-256.62000000000029</v>
      </c>
      <c r="G46" s="4"/>
      <c r="H46" s="3" t="s">
        <v>267</v>
      </c>
      <c r="I46" s="1">
        <v>499.4</v>
      </c>
      <c r="J46" s="4"/>
      <c r="K46" s="47"/>
      <c r="L46" s="46"/>
      <c r="M46" s="46"/>
      <c r="N46" s="47"/>
      <c r="O46" s="46">
        <f>N46/N$48</f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</row>
    <row r="47" spans="1:249" s="37" customFormat="1" ht="16.05" customHeight="1">
      <c r="A47" s="43">
        <v>43363</v>
      </c>
      <c r="B47" s="38" t="s">
        <v>8</v>
      </c>
      <c r="C47" s="38" t="s">
        <v>9</v>
      </c>
      <c r="D47" s="38" t="s">
        <v>314</v>
      </c>
      <c r="E47" s="50">
        <v>-25</v>
      </c>
      <c r="F47" s="33">
        <f t="shared" si="0"/>
        <v>-281.62000000000029</v>
      </c>
      <c r="G47" s="4"/>
      <c r="H47" s="3" t="s">
        <v>163</v>
      </c>
      <c r="I47" s="1">
        <v>-183.94</v>
      </c>
      <c r="J47" s="4"/>
      <c r="K47" s="47">
        <v>-183.94</v>
      </c>
      <c r="L47" s="46">
        <f>K47/K$48</f>
        <v>0.11564698559599629</v>
      </c>
      <c r="M47" s="46"/>
      <c r="N47" s="47"/>
      <c r="O47" s="46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</row>
    <row r="48" spans="1:249" s="37" customFormat="1">
      <c r="A48" s="39">
        <v>43371</v>
      </c>
      <c r="B48" s="38" t="s">
        <v>17</v>
      </c>
      <c r="C48" s="38" t="s">
        <v>18</v>
      </c>
      <c r="D48" s="38" t="s">
        <v>279</v>
      </c>
      <c r="E48" s="51">
        <v>-77.900000000000006</v>
      </c>
      <c r="F48" s="33">
        <f t="shared" si="0"/>
        <v>-359.52000000000032</v>
      </c>
      <c r="G48" s="36"/>
      <c r="H48" s="3" t="s">
        <v>164</v>
      </c>
      <c r="I48" s="1">
        <v>-359.52000000000004</v>
      </c>
      <c r="J48" s="36"/>
      <c r="K48" s="47">
        <f>SUM(K25:K47)</f>
        <v>-1590.5300000000002</v>
      </c>
      <c r="L48" s="46">
        <f>SUM(L25:L47)</f>
        <v>0.99999999999999989</v>
      </c>
      <c r="M48" s="46"/>
      <c r="N48" s="47">
        <f>SUM(N25:N47)</f>
        <v>1231.01</v>
      </c>
      <c r="O48" s="46">
        <f>SUM(O25:O47)</f>
        <v>1</v>
      </c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5:IO48"/>
  <sheetViews>
    <sheetView topLeftCell="E22" workbookViewId="0">
      <selection activeCell="H38" sqref="H38"/>
    </sheetView>
  </sheetViews>
  <sheetFormatPr baseColWidth="10" defaultRowHeight="13.2"/>
  <cols>
    <col min="1" max="1" width="10.109375" bestFit="1" customWidth="1"/>
    <col min="2" max="2" width="9.33203125" bestFit="1" customWidth="1"/>
    <col min="3" max="3" width="17.33203125" bestFit="1" customWidth="1"/>
    <col min="4" max="4" width="58.6640625" bestFit="1" customWidth="1"/>
    <col min="5" max="5" width="8.6640625" style="54" bestFit="1" customWidth="1"/>
    <col min="6" max="6" width="9.6640625" style="54" bestFit="1" customWidth="1"/>
    <col min="7" max="7" width="34" bestFit="1" customWidth="1"/>
    <col min="8" max="8" width="34" customWidth="1"/>
    <col min="9" max="9" width="34.33203125" customWidth="1"/>
    <col min="10" max="10" width="3.33203125" customWidth="1"/>
    <col min="13" max="13" width="3.33203125" customWidth="1"/>
  </cols>
  <sheetData>
    <row r="5" spans="1:249" s="4" customFormat="1">
      <c r="A5" s="4" t="s">
        <v>3</v>
      </c>
      <c r="B5" s="4" t="s">
        <v>4</v>
      </c>
      <c r="C5" s="4" t="s">
        <v>5</v>
      </c>
      <c r="D5" s="4" t="s">
        <v>6</v>
      </c>
      <c r="E5" s="33" t="s">
        <v>7</v>
      </c>
      <c r="F5" s="33" t="s">
        <v>161</v>
      </c>
      <c r="G5" s="4" t="s">
        <v>160</v>
      </c>
    </row>
    <row r="6" spans="1:249" s="18" customFormat="1">
      <c r="A6" s="39">
        <v>43375</v>
      </c>
      <c r="B6" s="38" t="s">
        <v>11</v>
      </c>
      <c r="C6" s="38" t="s">
        <v>12</v>
      </c>
      <c r="D6" s="38" t="s">
        <v>53</v>
      </c>
      <c r="E6" s="51">
        <v>-11.47</v>
      </c>
      <c r="F6" s="33">
        <f>E6</f>
        <v>-11.47</v>
      </c>
      <c r="G6" s="8" t="s">
        <v>227</v>
      </c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</row>
    <row r="7" spans="1:249" s="4" customFormat="1">
      <c r="A7" s="39">
        <v>43375</v>
      </c>
      <c r="B7" s="38" t="s">
        <v>8</v>
      </c>
      <c r="C7" s="38" t="s">
        <v>9</v>
      </c>
      <c r="D7" s="38" t="s">
        <v>277</v>
      </c>
      <c r="E7" s="51">
        <v>-5</v>
      </c>
      <c r="F7" s="33">
        <f t="shared" ref="F7:F48" si="0">F6+E7</f>
        <v>-16.47</v>
      </c>
      <c r="G7" s="36" t="s">
        <v>301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</row>
    <row r="8" spans="1:249" s="18" customFormat="1">
      <c r="A8" s="39">
        <v>43378</v>
      </c>
      <c r="B8" s="38" t="s">
        <v>45</v>
      </c>
      <c r="C8" s="38" t="s">
        <v>46</v>
      </c>
      <c r="D8" s="38" t="s">
        <v>276</v>
      </c>
      <c r="E8" s="51">
        <v>-3.78</v>
      </c>
      <c r="F8" s="33">
        <f t="shared" si="0"/>
        <v>-20.25</v>
      </c>
      <c r="G8" s="8" t="s">
        <v>128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</row>
    <row r="9" spans="1:249" s="18" customFormat="1">
      <c r="A9" s="39">
        <v>43382</v>
      </c>
      <c r="B9" s="38" t="s">
        <v>45</v>
      </c>
      <c r="C9" s="38" t="s">
        <v>46</v>
      </c>
      <c r="D9" s="38" t="s">
        <v>275</v>
      </c>
      <c r="E9" s="51">
        <v>-62.99</v>
      </c>
      <c r="F9" s="33">
        <f t="shared" si="0"/>
        <v>-83.240000000000009</v>
      </c>
      <c r="G9" s="8" t="s">
        <v>75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</row>
    <row r="10" spans="1:249" s="4" customFormat="1">
      <c r="A10" s="39">
        <v>43383</v>
      </c>
      <c r="B10" s="38" t="s">
        <v>45</v>
      </c>
      <c r="C10" s="38" t="s">
        <v>46</v>
      </c>
      <c r="D10" s="38" t="s">
        <v>273</v>
      </c>
      <c r="E10" s="51">
        <v>-63.39</v>
      </c>
      <c r="F10" s="33">
        <f t="shared" si="0"/>
        <v>-146.63</v>
      </c>
      <c r="G10" s="8" t="s">
        <v>127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</row>
    <row r="11" spans="1:249" s="4" customFormat="1">
      <c r="A11" s="39">
        <v>43383</v>
      </c>
      <c r="B11" s="38" t="s">
        <v>14</v>
      </c>
      <c r="C11" s="38" t="s">
        <v>15</v>
      </c>
      <c r="D11" s="38" t="s">
        <v>16</v>
      </c>
      <c r="E11" s="51">
        <v>400</v>
      </c>
      <c r="F11" s="33">
        <f t="shared" si="0"/>
        <v>253.37</v>
      </c>
      <c r="G11" s="8" t="s">
        <v>169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</row>
    <row r="12" spans="1:249" s="4" customFormat="1">
      <c r="A12" s="39">
        <v>43383</v>
      </c>
      <c r="B12" s="38" t="s">
        <v>49</v>
      </c>
      <c r="C12" s="38" t="s">
        <v>50</v>
      </c>
      <c r="D12" s="38" t="s">
        <v>274</v>
      </c>
      <c r="E12" s="51">
        <v>-352.37</v>
      </c>
      <c r="F12" s="33">
        <f t="shared" si="0"/>
        <v>-99</v>
      </c>
      <c r="G12" s="8" t="s">
        <v>129</v>
      </c>
      <c r="IN12" s="18"/>
      <c r="IO12" s="18"/>
    </row>
    <row r="13" spans="1:249" s="37" customFormat="1">
      <c r="A13" s="39">
        <v>43384</v>
      </c>
      <c r="B13" s="38" t="s">
        <v>41</v>
      </c>
      <c r="C13" s="38" t="s">
        <v>42</v>
      </c>
      <c r="D13" s="38" t="s">
        <v>272</v>
      </c>
      <c r="E13" s="51">
        <v>-50</v>
      </c>
      <c r="F13" s="33">
        <f t="shared" si="0"/>
        <v>-149</v>
      </c>
      <c r="G13" s="8" t="s">
        <v>42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</row>
    <row r="14" spans="1:249" s="18" customFormat="1">
      <c r="A14" s="39">
        <v>43388</v>
      </c>
      <c r="B14" s="38" t="s">
        <v>72</v>
      </c>
      <c r="C14" s="38" t="s">
        <v>73</v>
      </c>
      <c r="D14" s="38" t="s">
        <v>347</v>
      </c>
      <c r="E14" s="51">
        <v>913.86</v>
      </c>
      <c r="F14" s="33">
        <f t="shared" si="0"/>
        <v>764.86</v>
      </c>
      <c r="G14" s="8" t="s">
        <v>194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</row>
    <row r="15" spans="1:249" s="4" customFormat="1">
      <c r="A15" s="39">
        <v>43397</v>
      </c>
      <c r="B15" s="38" t="s">
        <v>14</v>
      </c>
      <c r="C15" s="38" t="s">
        <v>15</v>
      </c>
      <c r="D15" s="38" t="s">
        <v>271</v>
      </c>
      <c r="E15" s="51">
        <v>17</v>
      </c>
      <c r="F15" s="33">
        <f t="shared" si="0"/>
        <v>781.86</v>
      </c>
      <c r="G15" s="36" t="s">
        <v>143</v>
      </c>
      <c r="IN15" s="18"/>
      <c r="IO15" s="18"/>
    </row>
    <row r="16" spans="1:249" s="37" customFormat="1">
      <c r="A16" s="39">
        <v>43398</v>
      </c>
      <c r="B16" s="38" t="s">
        <v>45</v>
      </c>
      <c r="C16" s="38" t="s">
        <v>46</v>
      </c>
      <c r="D16" s="38" t="s">
        <v>269</v>
      </c>
      <c r="E16" s="51">
        <v>-702</v>
      </c>
      <c r="F16" s="33">
        <f t="shared" si="0"/>
        <v>79.860000000000014</v>
      </c>
      <c r="G16" s="36" t="s">
        <v>60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</row>
    <row r="17" spans="1:249" s="4" customFormat="1">
      <c r="A17" s="39">
        <v>43398</v>
      </c>
      <c r="B17" s="38" t="s">
        <v>14</v>
      </c>
      <c r="C17" s="38" t="s">
        <v>15</v>
      </c>
      <c r="D17" s="38" t="s">
        <v>16</v>
      </c>
      <c r="E17" s="51">
        <v>160</v>
      </c>
      <c r="F17" s="33">
        <f t="shared" si="0"/>
        <v>239.86</v>
      </c>
      <c r="G17" s="8" t="s">
        <v>130</v>
      </c>
    </row>
    <row r="18" spans="1:249" s="18" customFormat="1">
      <c r="A18" s="39">
        <v>43399</v>
      </c>
      <c r="B18" s="38" t="s">
        <v>14</v>
      </c>
      <c r="C18" s="38" t="s">
        <v>15</v>
      </c>
      <c r="D18" s="38" t="s">
        <v>317</v>
      </c>
      <c r="E18" s="51">
        <v>7.5</v>
      </c>
      <c r="F18" s="33">
        <f t="shared" si="0"/>
        <v>247.36</v>
      </c>
      <c r="G18" s="36" t="s">
        <v>127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</row>
    <row r="19" spans="1:249" s="4" customFormat="1">
      <c r="A19" s="14">
        <v>43399</v>
      </c>
      <c r="B19" s="15" t="s">
        <v>14</v>
      </c>
      <c r="C19" s="15" t="s">
        <v>15</v>
      </c>
      <c r="D19" s="15" t="s">
        <v>318</v>
      </c>
      <c r="E19" s="53">
        <v>374</v>
      </c>
      <c r="F19" s="33">
        <f t="shared" si="0"/>
        <v>621.36</v>
      </c>
      <c r="G19" s="8" t="s">
        <v>319</v>
      </c>
      <c r="H19" s="2" t="s">
        <v>7</v>
      </c>
      <c r="I19" t="s">
        <v>353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</row>
    <row r="20" spans="1:249" s="4" customFormat="1">
      <c r="A20" s="14">
        <v>43399</v>
      </c>
      <c r="B20" s="15" t="s">
        <v>14</v>
      </c>
      <c r="C20" s="15" t="s">
        <v>15</v>
      </c>
      <c r="D20" s="15" t="s">
        <v>320</v>
      </c>
      <c r="E20" s="53">
        <v>364.09</v>
      </c>
      <c r="F20" s="33">
        <f t="shared" si="0"/>
        <v>985.45</v>
      </c>
      <c r="G20" s="8" t="s">
        <v>249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</row>
    <row r="21" spans="1:249" s="37" customFormat="1">
      <c r="A21" s="39">
        <v>43398</v>
      </c>
      <c r="B21" s="38" t="s">
        <v>8</v>
      </c>
      <c r="C21" s="38" t="s">
        <v>9</v>
      </c>
      <c r="D21" s="38" t="s">
        <v>270</v>
      </c>
      <c r="E21" s="51">
        <v>-25</v>
      </c>
      <c r="F21" s="33">
        <f t="shared" si="0"/>
        <v>960.45</v>
      </c>
      <c r="G21" s="36" t="s">
        <v>300</v>
      </c>
      <c r="H21" s="2" t="s">
        <v>162</v>
      </c>
      <c r="I21" t="s">
        <v>165</v>
      </c>
      <c r="K21" s="49" t="s">
        <v>354</v>
      </c>
      <c r="L21" s="49"/>
      <c r="M21" s="49"/>
      <c r="N21" s="49" t="s">
        <v>355</v>
      </c>
      <c r="O21" s="3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18"/>
      <c r="IO21" s="18"/>
    </row>
    <row r="22" spans="1:249" s="37" customFormat="1">
      <c r="A22" s="14">
        <v>43404</v>
      </c>
      <c r="B22" s="38" t="s">
        <v>17</v>
      </c>
      <c r="C22" s="38" t="s">
        <v>18</v>
      </c>
      <c r="D22" s="15" t="s">
        <v>321</v>
      </c>
      <c r="E22" s="53">
        <v>-7.99</v>
      </c>
      <c r="F22" s="33">
        <f t="shared" si="0"/>
        <v>952.46</v>
      </c>
      <c r="G22" s="8" t="s">
        <v>138</v>
      </c>
      <c r="H22" s="3" t="s">
        <v>139</v>
      </c>
      <c r="I22" s="1">
        <v>-61.2</v>
      </c>
      <c r="K22" s="1">
        <v>-61.2</v>
      </c>
      <c r="L22" s="46">
        <f>K22/K$48</f>
        <v>2.808408706066989E-2</v>
      </c>
      <c r="M22" s="8"/>
      <c r="N22" s="8"/>
      <c r="O22" s="46"/>
      <c r="P22" s="8"/>
      <c r="Q22" s="8"/>
      <c r="R22" s="8"/>
      <c r="S22" s="1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4"/>
      <c r="IO22" s="4"/>
    </row>
    <row r="23" spans="1:249" s="18" customFormat="1">
      <c r="A23" s="14">
        <v>43404</v>
      </c>
      <c r="B23" s="38" t="s">
        <v>17</v>
      </c>
      <c r="C23" s="38" t="s">
        <v>18</v>
      </c>
      <c r="D23" s="15" t="s">
        <v>322</v>
      </c>
      <c r="E23" s="53">
        <v>-22.97</v>
      </c>
      <c r="F23" s="33">
        <f t="shared" si="0"/>
        <v>929.49</v>
      </c>
      <c r="G23" s="8" t="s">
        <v>159</v>
      </c>
      <c r="H23" s="3" t="s">
        <v>345</v>
      </c>
      <c r="I23" s="1">
        <v>-70</v>
      </c>
      <c r="K23" s="1">
        <v>-70</v>
      </c>
      <c r="L23" s="46">
        <f t="shared" ref="L23:L47" si="1">K23/K$48</f>
        <v>3.2122321801419808E-2</v>
      </c>
      <c r="M23" s="8"/>
      <c r="N23" s="8"/>
      <c r="O23" s="46"/>
      <c r="P23" s="8"/>
      <c r="Q23" s="8"/>
      <c r="R23" s="8"/>
      <c r="S23" s="1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</row>
    <row r="24" spans="1:249" s="18" customFormat="1">
      <c r="A24" s="14">
        <v>43404</v>
      </c>
      <c r="B24" s="38" t="s">
        <v>17</v>
      </c>
      <c r="C24" s="38" t="s">
        <v>18</v>
      </c>
      <c r="D24" s="7" t="s">
        <v>323</v>
      </c>
      <c r="E24" s="33">
        <v>-30.37</v>
      </c>
      <c r="F24" s="33">
        <f t="shared" si="0"/>
        <v>899.12</v>
      </c>
      <c r="G24" s="8" t="s">
        <v>148</v>
      </c>
      <c r="H24" s="3" t="s">
        <v>134</v>
      </c>
      <c r="I24" s="1">
        <v>-70.510000000000005</v>
      </c>
      <c r="K24" s="1">
        <v>-70.510000000000005</v>
      </c>
      <c r="L24" s="46">
        <f t="shared" si="1"/>
        <v>3.2356355860258722E-2</v>
      </c>
      <c r="O24" s="46"/>
      <c r="P24" s="36"/>
      <c r="Q24" s="36"/>
      <c r="R24" s="36"/>
      <c r="S24" s="1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</row>
    <row r="25" spans="1:249" s="18" customFormat="1">
      <c r="A25" s="14">
        <v>43404</v>
      </c>
      <c r="B25" s="38" t="s">
        <v>17</v>
      </c>
      <c r="C25" s="38" t="s">
        <v>18</v>
      </c>
      <c r="D25" s="15" t="s">
        <v>324</v>
      </c>
      <c r="E25" s="53">
        <v>-108</v>
      </c>
      <c r="F25" s="33">
        <f t="shared" si="0"/>
        <v>791.12</v>
      </c>
      <c r="G25" s="8" t="s">
        <v>154</v>
      </c>
      <c r="H25" s="3" t="s">
        <v>319</v>
      </c>
      <c r="I25" s="1">
        <v>374</v>
      </c>
      <c r="L25" s="46"/>
      <c r="M25" s="46"/>
      <c r="N25" s="1">
        <v>374</v>
      </c>
      <c r="O25" s="46">
        <f t="shared" ref="O25:O42" si="2">N25/N$48</f>
        <v>0.16779200969066155</v>
      </c>
      <c r="P25" s="36"/>
      <c r="Q25" s="36"/>
      <c r="R25" s="36"/>
      <c r="S25" s="57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</row>
    <row r="26" spans="1:249" s="37" customFormat="1">
      <c r="A26" s="14">
        <v>43404</v>
      </c>
      <c r="B26" s="38" t="s">
        <v>17</v>
      </c>
      <c r="C26" s="38" t="s">
        <v>18</v>
      </c>
      <c r="D26" s="15" t="s">
        <v>325</v>
      </c>
      <c r="E26" s="53">
        <v>-8.5</v>
      </c>
      <c r="F26" s="33">
        <f t="shared" si="0"/>
        <v>782.62</v>
      </c>
      <c r="G26" s="8" t="s">
        <v>139</v>
      </c>
      <c r="H26" s="3" t="s">
        <v>249</v>
      </c>
      <c r="I26" s="1">
        <v>364.09</v>
      </c>
      <c r="L26" s="46"/>
      <c r="M26" s="46"/>
      <c r="N26" s="1">
        <v>364.09</v>
      </c>
      <c r="O26" s="46">
        <f t="shared" si="2"/>
        <v>0.16334597007559615</v>
      </c>
      <c r="P26" s="36"/>
      <c r="Q26" s="36"/>
      <c r="R26" s="36"/>
      <c r="S26" s="58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</row>
    <row r="27" spans="1:249" s="37" customFormat="1" ht="13.2" customHeight="1">
      <c r="A27" s="14">
        <v>43404</v>
      </c>
      <c r="B27" s="38" t="s">
        <v>17</v>
      </c>
      <c r="C27" s="38" t="s">
        <v>18</v>
      </c>
      <c r="D27" s="15" t="s">
        <v>326</v>
      </c>
      <c r="E27" s="53">
        <v>-8.5</v>
      </c>
      <c r="F27" s="33">
        <f t="shared" si="0"/>
        <v>774.12</v>
      </c>
      <c r="G27" s="8" t="s">
        <v>139</v>
      </c>
      <c r="H27" s="3" t="s">
        <v>148</v>
      </c>
      <c r="I27" s="1">
        <v>-118.38999999999999</v>
      </c>
      <c r="K27" s="1">
        <v>-118.38999999999999</v>
      </c>
      <c r="L27" s="46">
        <f t="shared" si="1"/>
        <v>5.4328023972429862E-2</v>
      </c>
      <c r="M27" s="46"/>
      <c r="N27" s="47"/>
      <c r="O27" s="46"/>
      <c r="P27" s="4"/>
      <c r="Q27" s="4"/>
      <c r="R27" s="4"/>
      <c r="S27" s="1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</row>
    <row r="28" spans="1:249" s="37" customFormat="1">
      <c r="A28" s="14">
        <v>43404</v>
      </c>
      <c r="B28" s="38" t="s">
        <v>17</v>
      </c>
      <c r="C28" s="38" t="s">
        <v>18</v>
      </c>
      <c r="D28" s="7" t="s">
        <v>327</v>
      </c>
      <c r="E28" s="33">
        <v>-35.31</v>
      </c>
      <c r="F28" s="33">
        <f t="shared" si="0"/>
        <v>738.81</v>
      </c>
      <c r="G28" s="8" t="s">
        <v>159</v>
      </c>
      <c r="H28" s="3" t="s">
        <v>128</v>
      </c>
      <c r="I28" s="1">
        <v>-3.78</v>
      </c>
      <c r="K28" s="1">
        <v>-3.78</v>
      </c>
      <c r="L28" s="46">
        <f t="shared" si="1"/>
        <v>1.7346053772766695E-3</v>
      </c>
      <c r="M28" s="46"/>
      <c r="N28" s="47"/>
      <c r="O28" s="46"/>
      <c r="P28" s="36"/>
      <c r="Q28" s="36"/>
      <c r="R28" s="36"/>
      <c r="S28" s="1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</row>
    <row r="29" spans="1:249" s="37" customFormat="1">
      <c r="A29" s="14">
        <v>43404</v>
      </c>
      <c r="B29" s="38" t="s">
        <v>17</v>
      </c>
      <c r="C29" s="38" t="s">
        <v>18</v>
      </c>
      <c r="D29" s="15" t="s">
        <v>328</v>
      </c>
      <c r="E29" s="53">
        <v>-14.5</v>
      </c>
      <c r="F29" s="33">
        <f t="shared" si="0"/>
        <v>724.31</v>
      </c>
      <c r="G29" s="7" t="s">
        <v>132</v>
      </c>
      <c r="H29" s="3" t="s">
        <v>143</v>
      </c>
      <c r="I29" s="1">
        <v>17</v>
      </c>
      <c r="L29" s="46"/>
      <c r="M29" s="46"/>
      <c r="N29" s="1">
        <v>17</v>
      </c>
      <c r="O29" s="46">
        <f t="shared" si="2"/>
        <v>7.6269095313937062E-3</v>
      </c>
      <c r="P29" s="36"/>
      <c r="Q29" s="36"/>
      <c r="R29" s="36"/>
      <c r="S29" s="58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</row>
    <row r="30" spans="1:249" s="37" customFormat="1">
      <c r="A30" s="14">
        <v>43404</v>
      </c>
      <c r="B30" s="38" t="s">
        <v>17</v>
      </c>
      <c r="C30" s="38" t="s">
        <v>18</v>
      </c>
      <c r="D30" s="15" t="s">
        <v>329</v>
      </c>
      <c r="E30" s="53">
        <v>-23.99</v>
      </c>
      <c r="F30" s="33">
        <f t="shared" si="0"/>
        <v>700.31999999999994</v>
      </c>
      <c r="G30" s="8" t="s">
        <v>148</v>
      </c>
      <c r="H30" s="3" t="s">
        <v>193</v>
      </c>
      <c r="I30" s="1">
        <v>-39.6</v>
      </c>
      <c r="K30" s="1">
        <v>-39.6</v>
      </c>
      <c r="L30" s="46">
        <f t="shared" si="1"/>
        <v>1.8172056333374632E-2</v>
      </c>
      <c r="M30" s="46"/>
      <c r="N30" s="6"/>
      <c r="O30" s="46"/>
      <c r="P30" s="36"/>
      <c r="Q30" s="36"/>
      <c r="R30" s="36"/>
      <c r="S30" s="1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</row>
    <row r="31" spans="1:249" s="37" customFormat="1">
      <c r="A31" s="14">
        <v>43404</v>
      </c>
      <c r="B31" s="38" t="s">
        <v>17</v>
      </c>
      <c r="C31" s="38" t="s">
        <v>18</v>
      </c>
      <c r="D31" s="7" t="s">
        <v>330</v>
      </c>
      <c r="E31" s="33">
        <v>-39.6</v>
      </c>
      <c r="F31" s="33">
        <f t="shared" si="0"/>
        <v>660.71999999999991</v>
      </c>
      <c r="G31" s="7" t="s">
        <v>193</v>
      </c>
      <c r="H31" s="3" t="s">
        <v>129</v>
      </c>
      <c r="I31" s="1">
        <v>-352.37</v>
      </c>
      <c r="K31" s="1">
        <v>-352.37</v>
      </c>
      <c r="L31" s="46">
        <f t="shared" si="1"/>
        <v>0.16169917904523282</v>
      </c>
      <c r="M31" s="46"/>
      <c r="N31" s="6"/>
      <c r="O31" s="46"/>
      <c r="P31" s="36"/>
      <c r="Q31" s="36"/>
      <c r="R31" s="36"/>
      <c r="S31" s="1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</row>
    <row r="32" spans="1:249" s="37" customFormat="1">
      <c r="A32" s="14">
        <v>43404</v>
      </c>
      <c r="B32" s="38" t="s">
        <v>17</v>
      </c>
      <c r="C32" s="38" t="s">
        <v>18</v>
      </c>
      <c r="D32" s="15" t="s">
        <v>331</v>
      </c>
      <c r="E32" s="53">
        <v>-70</v>
      </c>
      <c r="F32" s="33">
        <f t="shared" si="0"/>
        <v>590.71999999999991</v>
      </c>
      <c r="G32" s="8" t="s">
        <v>345</v>
      </c>
      <c r="H32" s="3" t="s">
        <v>159</v>
      </c>
      <c r="I32" s="1">
        <v>-58.28</v>
      </c>
      <c r="J32" s="36"/>
      <c r="K32" s="1">
        <v>-58.28</v>
      </c>
      <c r="L32" s="46">
        <f t="shared" si="1"/>
        <v>2.6744127351239232E-2</v>
      </c>
      <c r="M32" s="46"/>
      <c r="N32" s="6"/>
      <c r="O32" s="46"/>
      <c r="P32" s="36"/>
      <c r="Q32" s="36"/>
      <c r="R32" s="36"/>
      <c r="S32" s="1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</row>
    <row r="33" spans="1:249" s="37" customFormat="1">
      <c r="A33" s="14">
        <v>43404</v>
      </c>
      <c r="B33" s="38" t="s">
        <v>17</v>
      </c>
      <c r="C33" s="38" t="s">
        <v>18</v>
      </c>
      <c r="D33" s="15" t="s">
        <v>332</v>
      </c>
      <c r="E33" s="53">
        <v>-65.13</v>
      </c>
      <c r="F33" s="33">
        <f t="shared" si="0"/>
        <v>525.58999999999992</v>
      </c>
      <c r="G33" s="8" t="s">
        <v>191</v>
      </c>
      <c r="H33" s="3" t="s">
        <v>227</v>
      </c>
      <c r="I33" s="1">
        <v>-11.47</v>
      </c>
      <c r="J33" s="36"/>
      <c r="K33" s="1">
        <v>-11.47</v>
      </c>
      <c r="L33" s="46">
        <f t="shared" si="1"/>
        <v>5.2634718723183595E-3</v>
      </c>
      <c r="M33" s="46"/>
      <c r="N33" s="47"/>
      <c r="O33" s="46"/>
      <c r="P33" s="36"/>
      <c r="Q33" s="36"/>
      <c r="R33" s="36"/>
      <c r="S33" s="1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</row>
    <row r="34" spans="1:249" s="37" customFormat="1">
      <c r="A34" s="14">
        <v>43404</v>
      </c>
      <c r="B34" s="38" t="s">
        <v>17</v>
      </c>
      <c r="C34" s="38" t="s">
        <v>18</v>
      </c>
      <c r="D34" s="15" t="s">
        <v>333</v>
      </c>
      <c r="E34" s="53">
        <v>-39.729999999999997</v>
      </c>
      <c r="F34" s="33">
        <f t="shared" si="0"/>
        <v>485.8599999999999</v>
      </c>
      <c r="G34" s="8" t="s">
        <v>191</v>
      </c>
      <c r="H34" s="3" t="s">
        <v>127</v>
      </c>
      <c r="I34" s="1">
        <v>-55.89</v>
      </c>
      <c r="J34" s="36"/>
      <c r="K34" s="1">
        <v>-55.89</v>
      </c>
      <c r="L34" s="46">
        <f t="shared" si="1"/>
        <v>2.5647379506876469E-2</v>
      </c>
      <c r="M34" s="46"/>
      <c r="N34" s="6"/>
      <c r="O34" s="46"/>
      <c r="P34" s="36"/>
      <c r="Q34" s="36"/>
      <c r="R34" s="36"/>
      <c r="S34" s="1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</row>
    <row r="35" spans="1:249" s="37" customFormat="1">
      <c r="A35" s="14">
        <v>43404</v>
      </c>
      <c r="B35" s="38" t="s">
        <v>17</v>
      </c>
      <c r="C35" s="38" t="s">
        <v>18</v>
      </c>
      <c r="D35" s="15" t="s">
        <v>334</v>
      </c>
      <c r="E35" s="53">
        <v>-28.81</v>
      </c>
      <c r="F35" s="33">
        <f t="shared" si="0"/>
        <v>457.0499999999999</v>
      </c>
      <c r="G35" s="8" t="s">
        <v>134</v>
      </c>
      <c r="H35" s="3" t="s">
        <v>300</v>
      </c>
      <c r="I35" s="1">
        <v>-25</v>
      </c>
      <c r="J35" s="36"/>
      <c r="K35" s="1">
        <v>-25</v>
      </c>
      <c r="L35" s="46">
        <f t="shared" si="1"/>
        <v>1.1472257786221358E-2</v>
      </c>
      <c r="M35" s="46"/>
      <c r="N35" s="48"/>
      <c r="O35" s="46"/>
      <c r="P35" s="36"/>
      <c r="Q35" s="36"/>
      <c r="R35" s="36"/>
      <c r="S35" s="1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</row>
    <row r="36" spans="1:249" s="37" customFormat="1">
      <c r="A36" s="14">
        <v>43404</v>
      </c>
      <c r="B36" s="38" t="s">
        <v>17</v>
      </c>
      <c r="C36" s="38" t="s">
        <v>18</v>
      </c>
      <c r="D36" s="15" t="s">
        <v>335</v>
      </c>
      <c r="E36" s="53">
        <v>-56.61</v>
      </c>
      <c r="F36" s="33">
        <f t="shared" si="0"/>
        <v>400.43999999999988</v>
      </c>
      <c r="G36" s="8" t="s">
        <v>191</v>
      </c>
      <c r="H36" s="3" t="s">
        <v>138</v>
      </c>
      <c r="I36" s="1">
        <v>-15.98</v>
      </c>
      <c r="J36" s="36"/>
      <c r="K36" s="1">
        <v>-15.98</v>
      </c>
      <c r="L36" s="46">
        <f t="shared" si="1"/>
        <v>7.3330671769526934E-3</v>
      </c>
      <c r="M36" s="46"/>
      <c r="N36" s="47"/>
      <c r="O36" s="46"/>
      <c r="P36" s="36"/>
      <c r="Q36" s="36"/>
      <c r="R36" s="36"/>
      <c r="S36" s="1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</row>
    <row r="37" spans="1:249" s="37" customFormat="1">
      <c r="A37" s="14">
        <v>43404</v>
      </c>
      <c r="B37" s="38" t="s">
        <v>17</v>
      </c>
      <c r="C37" s="38" t="s">
        <v>18</v>
      </c>
      <c r="D37" s="7" t="s">
        <v>336</v>
      </c>
      <c r="E37" s="33">
        <v>-33.24</v>
      </c>
      <c r="F37" s="33">
        <f t="shared" si="0"/>
        <v>367.19999999999987</v>
      </c>
      <c r="G37" s="7" t="s">
        <v>148</v>
      </c>
      <c r="H37" s="3" t="s">
        <v>75</v>
      </c>
      <c r="I37" s="1">
        <v>-62.99</v>
      </c>
      <c r="J37" s="8"/>
      <c r="K37" s="1">
        <v>-62.99</v>
      </c>
      <c r="L37" s="46">
        <f t="shared" si="1"/>
        <v>2.8905500718163338E-2</v>
      </c>
      <c r="M37" s="46"/>
      <c r="N37" s="48"/>
      <c r="O37" s="46"/>
      <c r="P37" s="8"/>
      <c r="Q37" s="8"/>
      <c r="R37" s="8"/>
      <c r="S37" s="1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18"/>
      <c r="IO37" s="18"/>
    </row>
    <row r="38" spans="1:249" s="37" customFormat="1">
      <c r="A38" s="14">
        <v>43404</v>
      </c>
      <c r="B38" s="38" t="s">
        <v>17</v>
      </c>
      <c r="C38" s="38" t="s">
        <v>18</v>
      </c>
      <c r="D38" s="15" t="s">
        <v>337</v>
      </c>
      <c r="E38" s="53">
        <v>-1</v>
      </c>
      <c r="F38" s="33">
        <f t="shared" si="0"/>
        <v>366.19999999999987</v>
      </c>
      <c r="G38" s="8" t="s">
        <v>139</v>
      </c>
      <c r="H38" s="3" t="s">
        <v>130</v>
      </c>
      <c r="I38" s="1">
        <v>160</v>
      </c>
      <c r="J38" s="36"/>
      <c r="L38" s="46"/>
      <c r="M38" s="46"/>
      <c r="N38" s="1">
        <v>160</v>
      </c>
      <c r="O38" s="46">
        <f t="shared" si="2"/>
        <v>7.1782677942529002E-2</v>
      </c>
      <c r="P38" s="36"/>
      <c r="Q38" s="36"/>
      <c r="R38" s="36"/>
      <c r="S38" s="58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</row>
    <row r="39" spans="1:249" s="37" customFormat="1">
      <c r="A39" s="14">
        <v>43404</v>
      </c>
      <c r="B39" s="38" t="s">
        <v>17</v>
      </c>
      <c r="C39" s="38" t="s">
        <v>18</v>
      </c>
      <c r="D39" s="15" t="s">
        <v>338</v>
      </c>
      <c r="E39" s="53">
        <v>-8.5</v>
      </c>
      <c r="F39" s="33">
        <f t="shared" si="0"/>
        <v>357.69999999999987</v>
      </c>
      <c r="G39" s="8" t="s">
        <v>139</v>
      </c>
      <c r="H39" s="3" t="s">
        <v>169</v>
      </c>
      <c r="I39" s="1">
        <v>400</v>
      </c>
      <c r="J39" s="36"/>
      <c r="L39" s="46"/>
      <c r="M39" s="46"/>
      <c r="N39" s="1">
        <v>400</v>
      </c>
      <c r="O39" s="46">
        <f t="shared" si="2"/>
        <v>0.17945669485632249</v>
      </c>
      <c r="P39" s="36"/>
      <c r="Q39" s="36"/>
      <c r="R39" s="36"/>
      <c r="S39" s="58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</row>
    <row r="40" spans="1:249" s="37" customFormat="1">
      <c r="A40" s="14">
        <v>43404</v>
      </c>
      <c r="B40" s="38" t="s">
        <v>17</v>
      </c>
      <c r="C40" s="38" t="s">
        <v>18</v>
      </c>
      <c r="D40" s="15" t="s">
        <v>339</v>
      </c>
      <c r="E40" s="53">
        <v>-30.79</v>
      </c>
      <c r="F40" s="33">
        <f t="shared" si="0"/>
        <v>326.90999999999985</v>
      </c>
      <c r="G40" s="8" t="s">
        <v>148</v>
      </c>
      <c r="H40" s="3" t="s">
        <v>132</v>
      </c>
      <c r="I40" s="1">
        <v>-14.5</v>
      </c>
      <c r="J40" s="36"/>
      <c r="K40" s="1">
        <v>-14.5</v>
      </c>
      <c r="L40" s="46">
        <f t="shared" si="1"/>
        <v>6.6539095160083883E-3</v>
      </c>
      <c r="M40" s="46"/>
      <c r="N40" s="48"/>
      <c r="O40" s="46"/>
      <c r="P40" s="36"/>
      <c r="Q40" s="36"/>
      <c r="R40" s="36"/>
      <c r="S40" s="1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</row>
    <row r="41" spans="1:249" s="37" customFormat="1">
      <c r="A41" s="14">
        <v>43404</v>
      </c>
      <c r="B41" s="38" t="s">
        <v>17</v>
      </c>
      <c r="C41" s="38" t="s">
        <v>18</v>
      </c>
      <c r="D41" s="7" t="s">
        <v>340</v>
      </c>
      <c r="E41" s="33">
        <v>-41.7</v>
      </c>
      <c r="F41" s="33">
        <f t="shared" si="0"/>
        <v>285.20999999999987</v>
      </c>
      <c r="G41" s="7" t="s">
        <v>134</v>
      </c>
      <c r="H41" s="3" t="s">
        <v>42</v>
      </c>
      <c r="I41" s="1">
        <v>-50</v>
      </c>
      <c r="J41" s="36"/>
      <c r="K41" s="1">
        <v>-50</v>
      </c>
      <c r="L41" s="46">
        <f t="shared" si="1"/>
        <v>2.2944515572442717E-2</v>
      </c>
      <c r="M41" s="46"/>
      <c r="N41" s="47"/>
      <c r="O41" s="46"/>
      <c r="P41" s="36"/>
      <c r="Q41" s="36"/>
      <c r="R41" s="36"/>
      <c r="S41" s="1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</row>
    <row r="42" spans="1:249" s="37" customFormat="1">
      <c r="A42" s="14">
        <v>43404</v>
      </c>
      <c r="B42" s="38" t="s">
        <v>17</v>
      </c>
      <c r="C42" s="38" t="s">
        <v>18</v>
      </c>
      <c r="D42" s="15" t="s">
        <v>341</v>
      </c>
      <c r="E42" s="53">
        <v>-19.3</v>
      </c>
      <c r="F42" s="33">
        <f t="shared" si="0"/>
        <v>265.90999999999985</v>
      </c>
      <c r="G42" s="8" t="s">
        <v>191</v>
      </c>
      <c r="H42" s="3" t="s">
        <v>194</v>
      </c>
      <c r="I42" s="1">
        <v>913.86</v>
      </c>
      <c r="J42" s="36"/>
      <c r="L42" s="46"/>
      <c r="M42" s="46"/>
      <c r="N42" s="1">
        <v>913.86</v>
      </c>
      <c r="O42" s="46">
        <f t="shared" si="2"/>
        <v>0.40999573790349719</v>
      </c>
      <c r="P42" s="36"/>
      <c r="Q42" s="36"/>
      <c r="R42" s="36"/>
      <c r="S42" s="58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</row>
    <row r="43" spans="1:249" s="37" customFormat="1">
      <c r="A43" s="14">
        <v>43404</v>
      </c>
      <c r="B43" s="38" t="s">
        <v>17</v>
      </c>
      <c r="C43" s="38" t="s">
        <v>18</v>
      </c>
      <c r="D43" s="15" t="s">
        <v>341</v>
      </c>
      <c r="E43" s="53">
        <v>-38.78</v>
      </c>
      <c r="F43" s="33">
        <f t="shared" si="0"/>
        <v>227.12999999999985</v>
      </c>
      <c r="G43" s="8" t="s">
        <v>191</v>
      </c>
      <c r="H43" s="3" t="s">
        <v>301</v>
      </c>
      <c r="I43" s="1">
        <v>-5</v>
      </c>
      <c r="J43" s="36"/>
      <c r="K43" s="1">
        <v>-5</v>
      </c>
      <c r="L43" s="46">
        <f t="shared" si="1"/>
        <v>2.2944515572442719E-3</v>
      </c>
      <c r="M43" s="46"/>
      <c r="N43" s="47"/>
      <c r="O43" s="46"/>
      <c r="P43" s="36"/>
      <c r="Q43" s="36"/>
      <c r="R43" s="36"/>
      <c r="S43" s="1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</row>
    <row r="44" spans="1:249" s="37" customFormat="1" ht="16.05" customHeight="1">
      <c r="A44" s="14">
        <v>43404</v>
      </c>
      <c r="B44" s="38" t="s">
        <v>17</v>
      </c>
      <c r="C44" s="38" t="s">
        <v>18</v>
      </c>
      <c r="D44" s="7" t="s">
        <v>342</v>
      </c>
      <c r="E44" s="33">
        <v>-7.99</v>
      </c>
      <c r="F44" s="33">
        <f t="shared" si="0"/>
        <v>219.13999999999984</v>
      </c>
      <c r="G44" s="7" t="s">
        <v>138</v>
      </c>
      <c r="H44" s="3" t="s">
        <v>154</v>
      </c>
      <c r="I44" s="1">
        <v>-108</v>
      </c>
      <c r="J44" s="4"/>
      <c r="K44" s="1">
        <v>-108</v>
      </c>
      <c r="L44" s="46">
        <f t="shared" si="1"/>
        <v>4.956015363647627E-2</v>
      </c>
      <c r="M44" s="46"/>
      <c r="N44" s="6"/>
      <c r="O44" s="46"/>
      <c r="P44" s="4"/>
      <c r="Q44" s="4"/>
      <c r="R44" s="4"/>
      <c r="S44" s="1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18"/>
      <c r="IO44" s="18"/>
    </row>
    <row r="45" spans="1:249" s="37" customFormat="1" ht="16.05" customHeight="1">
      <c r="A45" s="14">
        <v>43404</v>
      </c>
      <c r="B45" s="38" t="s">
        <v>17</v>
      </c>
      <c r="C45" s="38" t="s">
        <v>18</v>
      </c>
      <c r="D45" s="15" t="s">
        <v>343</v>
      </c>
      <c r="E45" s="53">
        <v>-31.76</v>
      </c>
      <c r="F45" s="33">
        <f t="shared" si="0"/>
        <v>187.37999999999985</v>
      </c>
      <c r="G45" s="8" t="s">
        <v>191</v>
      </c>
      <c r="H45" s="3" t="s">
        <v>191</v>
      </c>
      <c r="I45" s="1">
        <v>-251.30999999999997</v>
      </c>
      <c r="J45" s="4"/>
      <c r="K45" s="1">
        <v>-251.30999999999997</v>
      </c>
      <c r="L45" s="46">
        <f t="shared" si="1"/>
        <v>0.11532372417021158</v>
      </c>
      <c r="M45" s="46"/>
      <c r="N45" s="47"/>
      <c r="O45" s="46"/>
      <c r="P45" s="4"/>
      <c r="Q45" s="4"/>
      <c r="R45" s="4"/>
      <c r="S45" s="1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</row>
    <row r="46" spans="1:249" s="37" customFormat="1" ht="16.05" customHeight="1">
      <c r="A46" s="14">
        <v>43404</v>
      </c>
      <c r="B46" s="38" t="s">
        <v>17</v>
      </c>
      <c r="C46" s="38" t="s">
        <v>18</v>
      </c>
      <c r="D46" s="15" t="s">
        <v>344</v>
      </c>
      <c r="E46" s="53">
        <v>-34.700000000000003</v>
      </c>
      <c r="F46" s="33">
        <f t="shared" si="0"/>
        <v>152.67999999999984</v>
      </c>
      <c r="G46" s="8" t="s">
        <v>139</v>
      </c>
      <c r="H46" s="3" t="s">
        <v>60</v>
      </c>
      <c r="I46" s="1">
        <v>-702</v>
      </c>
      <c r="J46" s="4"/>
      <c r="K46" s="1">
        <v>-702</v>
      </c>
      <c r="L46" s="46">
        <f t="shared" si="1"/>
        <v>0.32214099863709578</v>
      </c>
      <c r="M46" s="46"/>
      <c r="N46" s="47"/>
      <c r="O46" s="46"/>
      <c r="P46" s="4"/>
      <c r="Q46" s="4"/>
      <c r="R46" s="4"/>
      <c r="S46" s="1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</row>
    <row r="47" spans="1:249" s="37" customFormat="1">
      <c r="A47" s="43">
        <v>43363</v>
      </c>
      <c r="B47" s="38" t="s">
        <v>8</v>
      </c>
      <c r="C47" s="38" t="s">
        <v>9</v>
      </c>
      <c r="D47" s="38" t="s">
        <v>314</v>
      </c>
      <c r="E47" s="50">
        <v>-25</v>
      </c>
      <c r="F47" s="33">
        <f t="shared" si="0"/>
        <v>127.67999999999984</v>
      </c>
      <c r="G47" s="4"/>
      <c r="H47" s="3" t="s">
        <v>163</v>
      </c>
      <c r="I47" s="1">
        <v>-102.9</v>
      </c>
      <c r="J47" s="4"/>
      <c r="K47" s="1">
        <v>-102.9</v>
      </c>
      <c r="L47" s="46">
        <f t="shared" si="1"/>
        <v>4.7219813048087117E-2</v>
      </c>
      <c r="M47" s="46"/>
      <c r="N47" s="47"/>
      <c r="O47" s="46"/>
      <c r="P47" s="4"/>
      <c r="Q47" s="4"/>
      <c r="R47" s="4"/>
      <c r="S47" s="1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</row>
    <row r="48" spans="1:249" s="37" customFormat="1">
      <c r="A48" s="39">
        <v>43371</v>
      </c>
      <c r="B48" s="38" t="s">
        <v>17</v>
      </c>
      <c r="C48" s="38" t="s">
        <v>18</v>
      </c>
      <c r="D48" s="38" t="s">
        <v>279</v>
      </c>
      <c r="E48" s="51">
        <v>-77.900000000000006</v>
      </c>
      <c r="F48" s="33">
        <f t="shared" si="0"/>
        <v>49.779999999999831</v>
      </c>
      <c r="G48" s="36"/>
      <c r="H48" s="3" t="s">
        <v>164</v>
      </c>
      <c r="I48" s="1">
        <v>49.780000000000058</v>
      </c>
      <c r="J48" s="36"/>
      <c r="K48" s="47">
        <f>SUM(K22:K47)</f>
        <v>-2179.17</v>
      </c>
      <c r="L48" s="46">
        <f>SUM(L22:L47)</f>
        <v>0.99999999999999989</v>
      </c>
      <c r="M48" s="46"/>
      <c r="N48" s="47">
        <f>SUM(N22:N47)</f>
        <v>2228.9499999999998</v>
      </c>
      <c r="O48" s="46">
        <f>SUM(O22:O47)</f>
        <v>1</v>
      </c>
      <c r="P48" s="36"/>
      <c r="Q48" s="36"/>
      <c r="R48" s="36"/>
      <c r="S48" s="47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</vt:i4>
      </vt:variant>
    </vt:vector>
  </HeadingPairs>
  <TitlesOfParts>
    <vt:vector size="12" baseType="lpstr">
      <vt:lpstr>BNP</vt:lpstr>
      <vt:lpstr>Catégories</vt:lpstr>
      <vt:lpstr>201804</vt:lpstr>
      <vt:lpstr>201805</vt:lpstr>
      <vt:lpstr>201806</vt:lpstr>
      <vt:lpstr>201807</vt:lpstr>
      <vt:lpstr>201808</vt:lpstr>
      <vt:lpstr>201809</vt:lpstr>
      <vt:lpstr>201810</vt:lpstr>
      <vt:lpstr>Budget</vt:lpstr>
      <vt:lpstr>Budget!Zone_d_impression</vt:lpstr>
      <vt:lpstr>Catégories!Zone_d_impression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ASSEP34</dc:creator>
  <cp:lastModifiedBy>Thibault THOMAS</cp:lastModifiedBy>
  <cp:lastPrinted>2018-11-16T16:24:26Z</cp:lastPrinted>
  <dcterms:created xsi:type="dcterms:W3CDTF">2018-05-03T07:40:03Z</dcterms:created>
  <dcterms:modified xsi:type="dcterms:W3CDTF">2018-12-06T11:21:52Z</dcterms:modified>
</cp:coreProperties>
</file>