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828" windowHeight="9264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57" i="1"/>
  <c r="L52"/>
  <c r="L50"/>
  <c r="L47"/>
  <c r="L44"/>
  <c r="L43"/>
  <c r="L40"/>
  <c r="L37"/>
  <c r="L35"/>
  <c r="L32"/>
  <c r="L30"/>
  <c r="L25"/>
  <c r="L21"/>
  <c r="L19"/>
  <c r="L16"/>
  <c r="L13"/>
  <c r="L10"/>
  <c r="L8"/>
  <c r="L5"/>
  <c r="G56"/>
  <c r="E56"/>
  <c r="D56"/>
  <c r="J52"/>
  <c r="K52" s="1"/>
  <c r="I52"/>
  <c r="F52"/>
  <c r="H52" s="1"/>
  <c r="K50"/>
  <c r="J50"/>
  <c r="I50"/>
  <c r="H50"/>
  <c r="J47"/>
  <c r="K47" s="1"/>
  <c r="I47"/>
  <c r="F47"/>
  <c r="H47" s="1"/>
  <c r="J44"/>
  <c r="K44" s="1"/>
  <c r="I44"/>
  <c r="F44"/>
  <c r="H44" s="1"/>
  <c r="J43"/>
  <c r="K43" s="1"/>
  <c r="I43"/>
  <c r="F43"/>
  <c r="H43" s="1"/>
  <c r="M41"/>
  <c r="K41"/>
  <c r="H41"/>
  <c r="J40"/>
  <c r="K40" s="1"/>
  <c r="M40" s="1"/>
  <c r="I40"/>
  <c r="H40"/>
  <c r="J37"/>
  <c r="K37" s="1"/>
  <c r="I37"/>
  <c r="H37"/>
  <c r="F37"/>
  <c r="K36"/>
  <c r="M36" s="1"/>
  <c r="J35"/>
  <c r="K35" s="1"/>
  <c r="H35"/>
  <c r="J32"/>
  <c r="K32" s="1"/>
  <c r="F32"/>
  <c r="H32" s="1"/>
  <c r="J30"/>
  <c r="K30" s="1"/>
  <c r="I30"/>
  <c r="H30"/>
  <c r="J25"/>
  <c r="K25" s="1"/>
  <c r="I25"/>
  <c r="F25"/>
  <c r="H25" s="1"/>
  <c r="J21"/>
  <c r="K21" s="1"/>
  <c r="I21"/>
  <c r="F21"/>
  <c r="H21" s="1"/>
  <c r="J19"/>
  <c r="K19" s="1"/>
  <c r="I19"/>
  <c r="H19"/>
  <c r="J16"/>
  <c r="K16" s="1"/>
  <c r="M16" s="1"/>
  <c r="I16"/>
  <c r="H16"/>
  <c r="F16"/>
  <c r="H14"/>
  <c r="J13"/>
  <c r="K13" s="1"/>
  <c r="I13"/>
  <c r="H13"/>
  <c r="J10"/>
  <c r="K10" s="1"/>
  <c r="M10" s="1"/>
  <c r="I10"/>
  <c r="H10"/>
  <c r="F10"/>
  <c r="J8"/>
  <c r="K8" s="1"/>
  <c r="I8"/>
  <c r="H8"/>
  <c r="J5"/>
  <c r="K5" s="1"/>
  <c r="I5"/>
  <c r="H5"/>
  <c r="F5"/>
  <c r="F56" s="1"/>
  <c r="F57" s="1"/>
  <c r="M8" l="1"/>
  <c r="N8" s="1"/>
  <c r="M35"/>
  <c r="N35" s="1"/>
  <c r="N40"/>
  <c r="M37"/>
  <c r="N37" s="1"/>
  <c r="M50"/>
  <c r="N50" s="1"/>
  <c r="N16"/>
  <c r="M19"/>
  <c r="N19" s="1"/>
  <c r="M30"/>
  <c r="N30" s="1"/>
  <c r="M52"/>
  <c r="N52" s="1"/>
  <c r="M43"/>
  <c r="N43" s="1"/>
  <c r="M44"/>
  <c r="N44" s="1"/>
  <c r="M47"/>
  <c r="N47" s="1"/>
  <c r="N10"/>
  <c r="M13"/>
  <c r="N13" s="1"/>
  <c r="M32"/>
  <c r="N32" s="1"/>
  <c r="H57"/>
  <c r="M21"/>
  <c r="N21" s="1"/>
  <c r="M25"/>
  <c r="N25" s="1"/>
  <c r="M5"/>
  <c r="N5" s="1"/>
  <c r="M57" l="1"/>
  <c r="N57"/>
</calcChain>
</file>

<file path=xl/comments1.xml><?xml version="1.0" encoding="utf-8"?>
<comments xmlns="http://schemas.openxmlformats.org/spreadsheetml/2006/main">
  <authors>
    <author>Chapeau</author>
  </authors>
  <commentList>
    <comment ref="B32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 xml:space="preserve">TT : n° LRAR envoyé à DT
</t>
        </r>
      </text>
    </comment>
  </commentList>
</comments>
</file>

<file path=xl/sharedStrings.xml><?xml version="1.0" encoding="utf-8"?>
<sst xmlns="http://schemas.openxmlformats.org/spreadsheetml/2006/main" count="97" uniqueCount="65">
  <si>
    <t xml:space="preserve">                     DT</t>
  </si>
  <si>
    <t>Quote-</t>
  </si>
  <si>
    <t>nb.</t>
  </si>
  <si>
    <t>Intérêts</t>
  </si>
  <si>
    <t>Montant</t>
  </si>
  <si>
    <t>DATE</t>
  </si>
  <si>
    <t>TIERS</t>
  </si>
  <si>
    <t>FACTURES</t>
  </si>
  <si>
    <t>VERSTS</t>
  </si>
  <si>
    <t>DEBIT</t>
  </si>
  <si>
    <t>CREDIT</t>
  </si>
  <si>
    <t>part ( € )</t>
  </si>
  <si>
    <t>Début</t>
  </si>
  <si>
    <t xml:space="preserve">durée </t>
  </si>
  <si>
    <t>jours</t>
  </si>
  <si>
    <t>taux</t>
  </si>
  <si>
    <t>( € )</t>
  </si>
  <si>
    <t>dû ( € )</t>
  </si>
  <si>
    <t>1A 050 610 1577 2</t>
  </si>
  <si>
    <t>AZUR Année 2011</t>
  </si>
  <si>
    <t>CHEQUE / TT</t>
  </si>
  <si>
    <t>n° 0.527.013</t>
  </si>
  <si>
    <t>CHEQUE / ET</t>
  </si>
  <si>
    <t>n° 4.155.910</t>
  </si>
  <si>
    <t>frais postaux</t>
  </si>
  <si>
    <t>1A 034 492 4685 5</t>
  </si>
  <si>
    <t>AZUR Année 2010</t>
  </si>
  <si>
    <t>n° 9.629.010</t>
  </si>
  <si>
    <t>n°</t>
  </si>
  <si>
    <t>CHEQUE / DT</t>
  </si>
  <si>
    <t>n° 2.136.282</t>
  </si>
  <si>
    <t>1A 000 187 8011 6</t>
  </si>
  <si>
    <t>AZUR Année 2009</t>
  </si>
  <si>
    <t>n° 8.578.013</t>
  </si>
  <si>
    <t>CHEQUE / ET--&gt;TT</t>
  </si>
  <si>
    <t>n° 6.570.562</t>
  </si>
  <si>
    <t>1A 006 468 4010 7</t>
  </si>
  <si>
    <t>AZUR Année 2008</t>
  </si>
  <si>
    <t>n° 7.643.005</t>
  </si>
  <si>
    <t xml:space="preserve">n° </t>
  </si>
  <si>
    <t>AZUR Année 2007</t>
  </si>
  <si>
    <t>n° 6.721.015</t>
  </si>
  <si>
    <t>n° 3.449.926</t>
  </si>
  <si>
    <t>CHEQUE / TT--&gt;ET</t>
  </si>
  <si>
    <t>n° 6.570.563</t>
  </si>
  <si>
    <t>Taxes foncières 2011</t>
  </si>
  <si>
    <t>n° 8.037.441</t>
  </si>
  <si>
    <t>1A 034 189 6223 6</t>
  </si>
  <si>
    <t>Taxes foncières 2010</t>
  </si>
  <si>
    <t>n° 0.527.006</t>
  </si>
  <si>
    <t>n° 2.612.128</t>
  </si>
  <si>
    <t>Taxes foncières 2009</t>
  </si>
  <si>
    <t>Lettre de rappel</t>
  </si>
  <si>
    <t>n° 9.755.005</t>
  </si>
  <si>
    <t>1A 006 468 4013 8</t>
  </si>
  <si>
    <t>Taxes foncières 2008</t>
  </si>
  <si>
    <t>n° 8.578.005</t>
  </si>
  <si>
    <t>n° 6.570.549</t>
  </si>
  <si>
    <t>lettre du 06/12/07</t>
  </si>
  <si>
    <t>Taxes foncières 2007</t>
  </si>
  <si>
    <t>n° 3.449.948</t>
  </si>
  <si>
    <t>CHEQUE / TT--&gt; ET</t>
  </si>
  <si>
    <t>n° 7.643.006</t>
  </si>
  <si>
    <t xml:space="preserve"> TOTAUX</t>
  </si>
  <si>
    <t xml:space="preserve"> SOLDE A REGULARISER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</si>
</sst>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4" fontId="0" fillId="0" borderId="4" xfId="0" applyNumberFormat="1" applyBorder="1"/>
    <xf numFmtId="0" fontId="0" fillId="0" borderId="4" xfId="0" applyBorder="1"/>
    <xf numFmtId="0" fontId="1" fillId="0" borderId="4" xfId="0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1" xfId="0" applyNumberFormat="1" applyBorder="1"/>
    <xf numFmtId="164" fontId="0" fillId="0" borderId="3" xfId="0" applyNumberFormat="1" applyBorder="1"/>
    <xf numFmtId="14" fontId="2" fillId="0" borderId="4" xfId="0" applyNumberFormat="1" applyFont="1" applyBorder="1"/>
    <xf numFmtId="9" fontId="0" fillId="0" borderId="4" xfId="0" applyNumberFormat="1" applyBorder="1" applyAlignment="1">
      <alignment horizontal="center"/>
    </xf>
    <xf numFmtId="164" fontId="2" fillId="0" borderId="4" xfId="0" applyNumberFormat="1" applyFont="1" applyBorder="1"/>
    <xf numFmtId="14" fontId="0" fillId="0" borderId="12" xfId="0" applyNumberFormat="1" applyBorder="1"/>
    <xf numFmtId="0" fontId="0" fillId="0" borderId="12" xfId="0" applyBorder="1"/>
    <xf numFmtId="164" fontId="0" fillId="0" borderId="12" xfId="0" applyNumberFormat="1" applyBorder="1"/>
    <xf numFmtId="14" fontId="2" fillId="0" borderId="12" xfId="0" applyNumberFormat="1" applyFont="1" applyBorder="1"/>
    <xf numFmtId="9" fontId="0" fillId="0" borderId="12" xfId="0" applyNumberFormat="1" applyBorder="1" applyAlignment="1">
      <alignment horizontal="center"/>
    </xf>
    <xf numFmtId="164" fontId="2" fillId="0" borderId="12" xfId="0" applyNumberFormat="1" applyFont="1" applyBorder="1"/>
    <xf numFmtId="0" fontId="1" fillId="0" borderId="12" xfId="0" applyFont="1" applyBorder="1"/>
    <xf numFmtId="14" fontId="0" fillId="0" borderId="0" xfId="0" applyNumberFormat="1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4" fontId="2" fillId="0" borderId="14" xfId="0" applyNumberFormat="1" applyFont="1" applyBorder="1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164" fontId="2" fillId="0" borderId="14" xfId="0" applyNumberFormat="1" applyFont="1" applyBorder="1"/>
    <xf numFmtId="0" fontId="0" fillId="0" borderId="17" xfId="0" applyBorder="1" applyAlignment="1">
      <alignment horizontal="left"/>
    </xf>
    <xf numFmtId="0" fontId="0" fillId="0" borderId="18" xfId="0" applyBorder="1" applyAlignment="1"/>
    <xf numFmtId="0" fontId="0" fillId="0" borderId="18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0" xfId="0" applyNumberFormat="1"/>
    <xf numFmtId="0" fontId="2" fillId="0" borderId="0" xfId="0" applyFont="1"/>
    <xf numFmtId="0" fontId="3" fillId="0" borderId="17" xfId="0" applyFont="1" applyBorder="1" applyAlignment="1">
      <alignment horizontal="left"/>
    </xf>
    <xf numFmtId="0" fontId="0" fillId="0" borderId="21" xfId="0" applyBorder="1" applyAlignment="1"/>
    <xf numFmtId="0" fontId="3" fillId="0" borderId="19" xfId="0" applyFont="1" applyBorder="1"/>
    <xf numFmtId="164" fontId="3" fillId="0" borderId="19" xfId="0" applyNumberFormat="1" applyFont="1" applyBorder="1"/>
    <xf numFmtId="164" fontId="3" fillId="0" borderId="20" xfId="0" applyNumberFormat="1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4" fontId="2" fillId="0" borderId="19" xfId="0" applyNumberFormat="1" applyFont="1" applyBorder="1"/>
    <xf numFmtId="0" fontId="0" fillId="0" borderId="19" xfId="0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1" fillId="0" borderId="1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8"/>
  <sheetViews>
    <sheetView tabSelected="1" workbookViewId="0">
      <selection activeCell="P12" sqref="P12"/>
    </sheetView>
  </sheetViews>
  <sheetFormatPr baseColWidth="10" defaultRowHeight="14.4"/>
  <cols>
    <col min="2" max="2" width="16.109375" customWidth="1"/>
    <col min="3" max="3" width="17.33203125" customWidth="1"/>
  </cols>
  <sheetData>
    <row r="2" spans="1:14" ht="15" thickBot="1"/>
    <row r="3" spans="1:14" ht="15.6" thickTop="1" thickBot="1">
      <c r="A3" s="1"/>
      <c r="B3" s="1"/>
      <c r="C3" s="1"/>
      <c r="D3" s="2"/>
      <c r="E3" s="2"/>
      <c r="F3" s="3" t="s">
        <v>0</v>
      </c>
      <c r="G3" s="4"/>
      <c r="H3" s="5" t="s">
        <v>1</v>
      </c>
      <c r="I3" s="6"/>
      <c r="J3" s="7"/>
      <c r="K3" s="8" t="s">
        <v>2</v>
      </c>
      <c r="L3" s="28">
        <v>0.16</v>
      </c>
      <c r="M3" s="9" t="s">
        <v>3</v>
      </c>
      <c r="N3" s="6" t="s">
        <v>4</v>
      </c>
    </row>
    <row r="4" spans="1:14" ht="15" thickTop="1">
      <c r="A4" s="10" t="s">
        <v>5</v>
      </c>
      <c r="B4" s="11" t="s">
        <v>6</v>
      </c>
      <c r="C4" s="11"/>
      <c r="D4" s="12" t="s">
        <v>7</v>
      </c>
      <c r="E4" s="13" t="s">
        <v>8</v>
      </c>
      <c r="F4" s="14" t="s">
        <v>9</v>
      </c>
      <c r="G4" s="15" t="s">
        <v>10</v>
      </c>
      <c r="H4" s="16" t="s">
        <v>11</v>
      </c>
      <c r="I4" s="17" t="s">
        <v>12</v>
      </c>
      <c r="J4" s="17" t="s">
        <v>13</v>
      </c>
      <c r="K4" s="18" t="s">
        <v>14</v>
      </c>
      <c r="L4" s="18" t="s">
        <v>15</v>
      </c>
      <c r="M4" s="19" t="s">
        <v>16</v>
      </c>
      <c r="N4" s="17" t="s">
        <v>17</v>
      </c>
    </row>
    <row r="5" spans="1:14">
      <c r="A5" s="20">
        <v>40526</v>
      </c>
      <c r="B5" s="21" t="s">
        <v>18</v>
      </c>
      <c r="C5" s="22" t="s">
        <v>19</v>
      </c>
      <c r="D5" s="23">
        <v>454</v>
      </c>
      <c r="E5" s="24"/>
      <c r="F5" s="25">
        <f>+D5/3</f>
        <v>151.33333333333334</v>
      </c>
      <c r="G5" s="24"/>
      <c r="H5" s="26">
        <f>F5</f>
        <v>151.33333333333334</v>
      </c>
      <c r="I5" s="27">
        <f>A5</f>
        <v>40526</v>
      </c>
      <c r="J5" s="27">
        <f ca="1">TODAY()</f>
        <v>41129</v>
      </c>
      <c r="K5" s="7">
        <f ca="1">J5-I5</f>
        <v>603</v>
      </c>
      <c r="L5" s="28">
        <f>$L$3</f>
        <v>0.16</v>
      </c>
      <c r="M5" s="23">
        <f ca="1">H5*(K5*L5)/365</f>
        <v>40.001753424657537</v>
      </c>
      <c r="N5" s="29">
        <f ca="1">H5+M5</f>
        <v>191.33508675799089</v>
      </c>
    </row>
    <row r="6" spans="1:14">
      <c r="A6" s="30">
        <v>40526</v>
      </c>
      <c r="B6" s="31" t="s">
        <v>20</v>
      </c>
      <c r="C6" s="31" t="s">
        <v>21</v>
      </c>
      <c r="D6" s="32"/>
      <c r="E6" s="24">
        <v>454</v>
      </c>
      <c r="F6" s="2"/>
      <c r="G6" s="24"/>
      <c r="H6" s="25"/>
      <c r="I6" s="33"/>
      <c r="J6" s="33"/>
      <c r="K6" s="18"/>
      <c r="L6" s="34"/>
      <c r="M6" s="32"/>
      <c r="N6" s="35"/>
    </row>
    <row r="7" spans="1:14">
      <c r="A7" s="30">
        <v>40537</v>
      </c>
      <c r="B7" s="31" t="s">
        <v>22</v>
      </c>
      <c r="C7" s="31" t="s">
        <v>23</v>
      </c>
      <c r="D7" s="32"/>
      <c r="E7" s="24"/>
      <c r="F7" s="2"/>
      <c r="G7" s="24"/>
      <c r="H7" s="25"/>
      <c r="I7" s="33"/>
      <c r="J7" s="33"/>
      <c r="K7" s="18"/>
      <c r="L7" s="34"/>
      <c r="M7" s="32"/>
      <c r="N7" s="35"/>
    </row>
    <row r="8" spans="1:14">
      <c r="A8" s="30">
        <v>40526</v>
      </c>
      <c r="B8" s="31" t="s">
        <v>18</v>
      </c>
      <c r="C8" s="31" t="s">
        <v>24</v>
      </c>
      <c r="D8" s="32">
        <v>5</v>
      </c>
      <c r="E8" s="24">
        <v>5</v>
      </c>
      <c r="F8" s="2">
        <v>5</v>
      </c>
      <c r="G8" s="24"/>
      <c r="H8" s="25">
        <f>F8</f>
        <v>5</v>
      </c>
      <c r="I8" s="33">
        <f>A8</f>
        <v>40526</v>
      </c>
      <c r="J8" s="33">
        <f ca="1">TODAY()</f>
        <v>41129</v>
      </c>
      <c r="K8" s="18">
        <f ca="1">J8-I8</f>
        <v>603</v>
      </c>
      <c r="L8" s="34">
        <f>$L$3</f>
        <v>0.16</v>
      </c>
      <c r="M8" s="32">
        <f ca="1">H8*(K8*L8)/365</f>
        <v>1.3216438356164384</v>
      </c>
      <c r="N8" s="35">
        <f ca="1">H8+M8</f>
        <v>6.3216438356164382</v>
      </c>
    </row>
    <row r="9" spans="1:14">
      <c r="A9" s="30"/>
      <c r="B9" s="31"/>
      <c r="C9" s="31"/>
      <c r="D9" s="32"/>
      <c r="E9" s="24"/>
      <c r="F9" s="2"/>
      <c r="G9" s="24"/>
      <c r="H9" s="25"/>
      <c r="I9" s="33"/>
      <c r="J9" s="33"/>
      <c r="K9" s="18"/>
      <c r="L9" s="34"/>
      <c r="M9" s="32"/>
      <c r="N9" s="35"/>
    </row>
    <row r="10" spans="1:14">
      <c r="A10" s="30">
        <v>40147</v>
      </c>
      <c r="B10" s="31" t="s">
        <v>25</v>
      </c>
      <c r="C10" s="36" t="s">
        <v>26</v>
      </c>
      <c r="D10" s="32">
        <v>433</v>
      </c>
      <c r="E10" s="24"/>
      <c r="F10" s="25">
        <f>+D10/3</f>
        <v>144.33333333333334</v>
      </c>
      <c r="G10" s="24"/>
      <c r="H10" s="25">
        <f>F10</f>
        <v>144.33333333333334</v>
      </c>
      <c r="I10" s="33">
        <f>A10</f>
        <v>40147</v>
      </c>
      <c r="J10" s="33">
        <f ca="1">TODAY()</f>
        <v>41129</v>
      </c>
      <c r="K10" s="18">
        <f ca="1">J10-I10</f>
        <v>982</v>
      </c>
      <c r="L10" s="34">
        <f>$L$3</f>
        <v>0.16</v>
      </c>
      <c r="M10" s="32">
        <f ca="1">H10*(K10*L10)/365</f>
        <v>62.130557077625575</v>
      </c>
      <c r="N10" s="35">
        <f ca="1">H10+M10</f>
        <v>206.46389041095892</v>
      </c>
    </row>
    <row r="11" spans="1:14">
      <c r="A11" s="30">
        <v>40147</v>
      </c>
      <c r="B11" s="31" t="s">
        <v>20</v>
      </c>
      <c r="C11" s="31" t="s">
        <v>27</v>
      </c>
      <c r="D11" s="32"/>
      <c r="E11" s="24">
        <v>433</v>
      </c>
      <c r="F11" s="2"/>
      <c r="G11" s="24"/>
      <c r="H11" s="25"/>
      <c r="I11" s="33"/>
      <c r="J11" s="33"/>
      <c r="K11" s="18"/>
      <c r="L11" s="34"/>
      <c r="M11" s="32"/>
      <c r="N11" s="35"/>
    </row>
    <row r="12" spans="1:14">
      <c r="A12" s="30"/>
      <c r="B12" s="31" t="s">
        <v>22</v>
      </c>
      <c r="C12" s="31" t="s">
        <v>28</v>
      </c>
      <c r="D12" s="32"/>
      <c r="E12" s="24"/>
      <c r="F12" s="2"/>
      <c r="G12" s="24"/>
      <c r="H12" s="25"/>
      <c r="I12" s="33"/>
      <c r="J12" s="33"/>
      <c r="K12" s="18"/>
      <c r="L12" s="34"/>
      <c r="M12" s="32"/>
      <c r="N12" s="35"/>
    </row>
    <row r="13" spans="1:14">
      <c r="A13" s="30">
        <v>40147</v>
      </c>
      <c r="B13" s="31" t="s">
        <v>25</v>
      </c>
      <c r="C13" s="31" t="s">
        <v>24</v>
      </c>
      <c r="D13" s="32">
        <v>5</v>
      </c>
      <c r="E13" s="24">
        <v>5</v>
      </c>
      <c r="F13" s="2">
        <v>5</v>
      </c>
      <c r="G13" s="24"/>
      <c r="H13" s="25">
        <f>F13</f>
        <v>5</v>
      </c>
      <c r="I13" s="33">
        <f>A13</f>
        <v>40147</v>
      </c>
      <c r="J13" s="33">
        <f ca="1">TODAY()</f>
        <v>41129</v>
      </c>
      <c r="K13" s="18">
        <f ca="1">J13-I13</f>
        <v>982</v>
      </c>
      <c r="L13" s="34">
        <f>$L$3</f>
        <v>0.16</v>
      </c>
      <c r="M13" s="32">
        <f ca="1">H13*(K13*L13)/365</f>
        <v>2.1523287671232878</v>
      </c>
      <c r="N13" s="35">
        <f ca="1">H13+M13</f>
        <v>7.1523287671232882</v>
      </c>
    </row>
    <row r="14" spans="1:14">
      <c r="A14" s="30">
        <v>40208</v>
      </c>
      <c r="B14" s="31" t="s">
        <v>29</v>
      </c>
      <c r="C14" s="31" t="s">
        <v>30</v>
      </c>
      <c r="D14" s="32"/>
      <c r="E14" s="24"/>
      <c r="F14" s="2"/>
      <c r="G14" s="24">
        <v>44.33</v>
      </c>
      <c r="H14" s="25">
        <f>-G14</f>
        <v>-44.33</v>
      </c>
      <c r="I14" s="33"/>
      <c r="J14" s="33"/>
      <c r="K14" s="18"/>
      <c r="L14" s="34"/>
      <c r="M14" s="32"/>
      <c r="N14" s="35"/>
    </row>
    <row r="15" spans="1:14">
      <c r="A15" s="30"/>
      <c r="B15" s="31"/>
      <c r="C15" s="31"/>
      <c r="D15" s="32"/>
      <c r="E15" s="24"/>
      <c r="F15" s="2"/>
      <c r="G15" s="24"/>
      <c r="H15" s="25"/>
      <c r="I15" s="33"/>
      <c r="J15" s="33"/>
      <c r="K15" s="18"/>
      <c r="L15" s="34"/>
      <c r="M15" s="32"/>
      <c r="N15" s="35"/>
    </row>
    <row r="16" spans="1:14">
      <c r="A16" s="30">
        <v>39790</v>
      </c>
      <c r="B16" s="31" t="s">
        <v>31</v>
      </c>
      <c r="C16" s="36" t="s">
        <v>32</v>
      </c>
      <c r="D16" s="32">
        <v>412.54</v>
      </c>
      <c r="E16" s="24"/>
      <c r="F16" s="25">
        <f>+D16/3</f>
        <v>137.51333333333335</v>
      </c>
      <c r="G16" s="24"/>
      <c r="H16" s="25">
        <f>F16</f>
        <v>137.51333333333335</v>
      </c>
      <c r="I16" s="33">
        <f>A16</f>
        <v>39790</v>
      </c>
      <c r="J16" s="33">
        <f ca="1">TODAY()</f>
        <v>41129</v>
      </c>
      <c r="K16" s="18">
        <f ca="1">J16-I16</f>
        <v>1339</v>
      </c>
      <c r="L16" s="34">
        <f>$L$3</f>
        <v>0.16</v>
      </c>
      <c r="M16" s="32">
        <f ca="1">H16*(K16*L16)/365</f>
        <v>80.714675433789964</v>
      </c>
      <c r="N16" s="35">
        <f ca="1">H16+M16</f>
        <v>218.2280087671233</v>
      </c>
    </row>
    <row r="17" spans="1:14">
      <c r="A17" s="30">
        <v>39783</v>
      </c>
      <c r="B17" s="31" t="s">
        <v>20</v>
      </c>
      <c r="C17" s="31" t="s">
        <v>33</v>
      </c>
      <c r="D17" s="32"/>
      <c r="E17" s="24">
        <v>412.54</v>
      </c>
      <c r="F17" s="2"/>
      <c r="G17" s="24"/>
      <c r="H17" s="25"/>
      <c r="I17" s="33"/>
      <c r="J17" s="33"/>
      <c r="K17" s="18"/>
      <c r="L17" s="34"/>
      <c r="M17" s="32"/>
      <c r="N17" s="35"/>
    </row>
    <row r="18" spans="1:14">
      <c r="A18" s="30">
        <v>39783</v>
      </c>
      <c r="B18" s="31" t="s">
        <v>34</v>
      </c>
      <c r="C18" s="31" t="s">
        <v>35</v>
      </c>
      <c r="D18" s="32"/>
      <c r="E18" s="24"/>
      <c r="F18" s="2"/>
      <c r="G18" s="24"/>
      <c r="H18" s="25"/>
      <c r="I18" s="33"/>
      <c r="J18" s="33"/>
      <c r="K18" s="18"/>
      <c r="L18" s="34"/>
      <c r="M18" s="32"/>
      <c r="N18" s="35"/>
    </row>
    <row r="19" spans="1:14">
      <c r="A19" s="30">
        <v>39790</v>
      </c>
      <c r="B19" s="31" t="s">
        <v>31</v>
      </c>
      <c r="C19" s="31" t="s">
        <v>24</v>
      </c>
      <c r="D19" s="32">
        <v>5</v>
      </c>
      <c r="E19" s="24">
        <v>5</v>
      </c>
      <c r="F19" s="2">
        <v>5</v>
      </c>
      <c r="G19" s="24"/>
      <c r="H19" s="25">
        <f>F19</f>
        <v>5</v>
      </c>
      <c r="I19" s="33">
        <f>A19</f>
        <v>39790</v>
      </c>
      <c r="J19" s="33">
        <f ca="1">TODAY()</f>
        <v>41129</v>
      </c>
      <c r="K19" s="18">
        <f ca="1">J19-I19</f>
        <v>1339</v>
      </c>
      <c r="L19" s="34">
        <f>$L$3</f>
        <v>0.16</v>
      </c>
      <c r="M19" s="32">
        <f ca="1">H19*(K19*L19)/365</f>
        <v>2.9347945205479453</v>
      </c>
      <c r="N19" s="35">
        <f ca="1">H19+M19</f>
        <v>7.9347945205479453</v>
      </c>
    </row>
    <row r="20" spans="1:14">
      <c r="A20" s="30"/>
      <c r="B20" s="31"/>
      <c r="C20" s="31"/>
      <c r="D20" s="32"/>
      <c r="E20" s="24"/>
      <c r="F20" s="2"/>
      <c r="G20" s="24"/>
      <c r="H20" s="25"/>
      <c r="I20" s="33"/>
      <c r="J20" s="33"/>
      <c r="K20" s="18"/>
      <c r="L20" s="34"/>
      <c r="M20" s="32"/>
      <c r="N20" s="35"/>
    </row>
    <row r="21" spans="1:14">
      <c r="A21" s="30">
        <v>39422</v>
      </c>
      <c r="B21" s="31" t="s">
        <v>36</v>
      </c>
      <c r="C21" s="36" t="s">
        <v>37</v>
      </c>
      <c r="D21" s="32">
        <v>354.57</v>
      </c>
      <c r="E21" s="24"/>
      <c r="F21" s="25">
        <f>+D21/3</f>
        <v>118.19</v>
      </c>
      <c r="G21" s="24"/>
      <c r="H21" s="25">
        <f>F21</f>
        <v>118.19</v>
      </c>
      <c r="I21" s="33">
        <f>A21</f>
        <v>39422</v>
      </c>
      <c r="J21" s="33">
        <f ca="1">TODAY()</f>
        <v>41129</v>
      </c>
      <c r="K21" s="18">
        <f ca="1">J21-I21</f>
        <v>1707</v>
      </c>
      <c r="L21" s="34">
        <f>$L$3</f>
        <v>0.16</v>
      </c>
      <c r="M21" s="32">
        <f ca="1">H21*(K21*L21)/365</f>
        <v>88.438500821917813</v>
      </c>
      <c r="N21" s="35">
        <f ca="1">H21+M21</f>
        <v>206.62850082191781</v>
      </c>
    </row>
    <row r="22" spans="1:14">
      <c r="A22" s="30">
        <v>39421</v>
      </c>
      <c r="B22" s="31" t="s">
        <v>20</v>
      </c>
      <c r="C22" s="31" t="s">
        <v>38</v>
      </c>
      <c r="D22" s="32"/>
      <c r="E22" s="24">
        <v>354.57</v>
      </c>
      <c r="F22" s="2"/>
      <c r="G22" s="24"/>
      <c r="H22" s="25"/>
      <c r="I22" s="33"/>
      <c r="J22" s="33"/>
      <c r="K22" s="18"/>
      <c r="L22" s="34"/>
      <c r="M22" s="32"/>
      <c r="N22" s="35"/>
    </row>
    <row r="23" spans="1:14">
      <c r="A23" s="30"/>
      <c r="B23" s="31" t="s">
        <v>22</v>
      </c>
      <c r="C23" s="31" t="s">
        <v>39</v>
      </c>
      <c r="D23" s="32"/>
      <c r="E23" s="24"/>
      <c r="F23" s="2"/>
      <c r="G23" s="24"/>
      <c r="H23" s="25"/>
      <c r="I23" s="33"/>
      <c r="J23" s="33"/>
      <c r="K23" s="18"/>
      <c r="L23" s="34"/>
      <c r="M23" s="32"/>
      <c r="N23" s="35"/>
    </row>
    <row r="24" spans="1:14">
      <c r="A24" s="30"/>
      <c r="B24" s="31"/>
      <c r="C24" s="31"/>
      <c r="D24" s="32"/>
      <c r="E24" s="24"/>
      <c r="F24" s="2"/>
      <c r="G24" s="24"/>
      <c r="H24" s="25"/>
      <c r="I24" s="33"/>
      <c r="J24" s="33"/>
      <c r="K24" s="18"/>
      <c r="L24" s="34"/>
      <c r="M24" s="32"/>
      <c r="N24" s="35"/>
    </row>
    <row r="25" spans="1:14">
      <c r="A25" s="30">
        <v>39422</v>
      </c>
      <c r="B25" s="31" t="s">
        <v>36</v>
      </c>
      <c r="C25" s="36" t="s">
        <v>40</v>
      </c>
      <c r="D25" s="32">
        <v>338.16</v>
      </c>
      <c r="E25" s="24"/>
      <c r="F25" s="25">
        <f>+D25/3</f>
        <v>112.72000000000001</v>
      </c>
      <c r="G25" s="24"/>
      <c r="H25" s="25">
        <f>F25</f>
        <v>112.72000000000001</v>
      </c>
      <c r="I25" s="33">
        <f>A25</f>
        <v>39422</v>
      </c>
      <c r="J25" s="33">
        <f ca="1">TODAY()</f>
        <v>41129</v>
      </c>
      <c r="K25" s="18">
        <f ca="1">J25-I25</f>
        <v>1707</v>
      </c>
      <c r="L25" s="34">
        <f>$L$3</f>
        <v>0.16</v>
      </c>
      <c r="M25" s="32">
        <f ca="1">H25*(K25*L25)/365</f>
        <v>84.345442191780833</v>
      </c>
      <c r="N25" s="35">
        <f ca="1">H25+M25</f>
        <v>197.06544219178085</v>
      </c>
    </row>
    <row r="26" spans="1:14">
      <c r="A26" s="30">
        <v>39178</v>
      </c>
      <c r="B26" s="31" t="s">
        <v>20</v>
      </c>
      <c r="C26" s="31" t="s">
        <v>41</v>
      </c>
      <c r="D26" s="32"/>
      <c r="E26" s="24">
        <v>338.16</v>
      </c>
      <c r="F26" s="2"/>
      <c r="G26" s="24"/>
      <c r="H26" s="25"/>
      <c r="I26" s="33"/>
      <c r="J26" s="33"/>
      <c r="K26" s="18"/>
      <c r="L26" s="34"/>
      <c r="M26" s="32"/>
      <c r="N26" s="35"/>
    </row>
    <row r="27" spans="1:14">
      <c r="A27" s="30">
        <v>39257</v>
      </c>
      <c r="B27" s="31" t="s">
        <v>34</v>
      </c>
      <c r="C27" s="31" t="s">
        <v>42</v>
      </c>
      <c r="D27" s="32"/>
      <c r="E27" s="24"/>
      <c r="F27" s="2"/>
      <c r="G27" s="24"/>
      <c r="H27" s="25"/>
      <c r="I27" s="33"/>
      <c r="J27" s="33"/>
      <c r="K27" s="18"/>
      <c r="L27" s="34"/>
      <c r="M27" s="32"/>
      <c r="N27" s="35"/>
    </row>
    <row r="28" spans="1:14">
      <c r="A28" s="30">
        <v>39783</v>
      </c>
      <c r="B28" s="31" t="s">
        <v>43</v>
      </c>
      <c r="C28" s="31" t="s">
        <v>42</v>
      </c>
      <c r="D28" s="32"/>
      <c r="E28" s="24"/>
      <c r="F28" s="2"/>
      <c r="G28" s="24"/>
      <c r="H28" s="25"/>
      <c r="I28" s="33"/>
      <c r="J28" s="33"/>
      <c r="K28" s="18"/>
      <c r="L28" s="34"/>
      <c r="M28" s="32"/>
      <c r="N28" s="35"/>
    </row>
    <row r="29" spans="1:14">
      <c r="A29" s="30">
        <v>39783</v>
      </c>
      <c r="B29" s="31" t="s">
        <v>34</v>
      </c>
      <c r="C29" s="31" t="s">
        <v>44</v>
      </c>
      <c r="D29" s="32"/>
      <c r="E29" s="24"/>
      <c r="F29" s="2"/>
      <c r="G29" s="24"/>
      <c r="H29" s="25"/>
      <c r="I29" s="33"/>
      <c r="J29" s="33"/>
      <c r="K29" s="18"/>
      <c r="L29" s="34"/>
      <c r="M29" s="32"/>
      <c r="N29" s="35"/>
    </row>
    <row r="30" spans="1:14">
      <c r="A30" s="30">
        <v>39422</v>
      </c>
      <c r="B30" s="31" t="s">
        <v>36</v>
      </c>
      <c r="C30" s="31" t="s">
        <v>24</v>
      </c>
      <c r="D30" s="32">
        <v>5</v>
      </c>
      <c r="E30" s="24">
        <v>5</v>
      </c>
      <c r="F30" s="2">
        <v>5</v>
      </c>
      <c r="G30" s="24"/>
      <c r="H30" s="25">
        <f>F30</f>
        <v>5</v>
      </c>
      <c r="I30" s="33">
        <f>A30</f>
        <v>39422</v>
      </c>
      <c r="J30" s="33">
        <f ca="1">TODAY()</f>
        <v>41129</v>
      </c>
      <c r="K30" s="18">
        <f ca="1">J30-I30</f>
        <v>1707</v>
      </c>
      <c r="L30" s="34">
        <f>$L$3</f>
        <v>0.16</v>
      </c>
      <c r="M30" s="32">
        <f ca="1">H30*(K30*L30)/365</f>
        <v>3.7413698630136984</v>
      </c>
      <c r="N30" s="35">
        <f ca="1">H30+M30</f>
        <v>8.7413698630136984</v>
      </c>
    </row>
    <row r="31" spans="1:14">
      <c r="A31" s="30"/>
      <c r="B31" s="31"/>
      <c r="C31" s="31"/>
      <c r="D31" s="32"/>
      <c r="E31" s="24"/>
      <c r="F31" s="2"/>
      <c r="G31" s="24"/>
      <c r="H31" s="25"/>
      <c r="I31" s="33"/>
      <c r="J31" s="33"/>
      <c r="K31" s="18"/>
      <c r="L31" s="34"/>
      <c r="M31" s="32"/>
      <c r="N31" s="35"/>
    </row>
    <row r="32" spans="1:14">
      <c r="A32" s="30"/>
      <c r="B32" s="31"/>
      <c r="C32" s="36" t="s">
        <v>45</v>
      </c>
      <c r="D32" s="32">
        <v>534</v>
      </c>
      <c r="E32" s="24"/>
      <c r="F32" s="25">
        <f>+D32/3</f>
        <v>178</v>
      </c>
      <c r="G32" s="24"/>
      <c r="H32" s="25">
        <f>F32</f>
        <v>178</v>
      </c>
      <c r="I32" s="33">
        <v>40833</v>
      </c>
      <c r="J32" s="33">
        <f ca="1">TODAY()</f>
        <v>41129</v>
      </c>
      <c r="K32" s="18">
        <f ca="1">J32-I32</f>
        <v>296</v>
      </c>
      <c r="L32" s="34">
        <f>$L$3</f>
        <v>0.16</v>
      </c>
      <c r="M32" s="32">
        <f ca="1">H32*(K32*L32)/365</f>
        <v>23.096109589041095</v>
      </c>
      <c r="N32" s="35">
        <f ca="1">H32+M32</f>
        <v>201.09610958904111</v>
      </c>
    </row>
    <row r="33" spans="1:14">
      <c r="A33" s="30"/>
      <c r="B33" s="31" t="s">
        <v>20</v>
      </c>
      <c r="C33" s="31"/>
      <c r="D33" s="32"/>
      <c r="E33" s="24">
        <v>517</v>
      </c>
      <c r="F33" s="25"/>
      <c r="G33" s="24"/>
      <c r="H33" s="25"/>
      <c r="I33" s="33"/>
      <c r="J33" s="33"/>
      <c r="K33" s="18"/>
      <c r="L33" s="34"/>
      <c r="M33" s="32"/>
      <c r="N33" s="35"/>
    </row>
    <row r="34" spans="1:14">
      <c r="A34" s="30">
        <v>40833</v>
      </c>
      <c r="B34" s="31" t="s">
        <v>22</v>
      </c>
      <c r="C34" s="31" t="s">
        <v>46</v>
      </c>
      <c r="D34" s="32"/>
      <c r="E34" s="24"/>
      <c r="F34" s="25"/>
      <c r="G34" s="24"/>
      <c r="H34" s="25"/>
      <c r="I34" s="33"/>
      <c r="J34" s="33"/>
      <c r="K34" s="18"/>
      <c r="L34" s="34"/>
      <c r="M34" s="32"/>
      <c r="N34" s="35"/>
    </row>
    <row r="35" spans="1:14">
      <c r="A35" s="30"/>
      <c r="B35" s="31"/>
      <c r="C35" s="31" t="s">
        <v>24</v>
      </c>
      <c r="D35" s="32"/>
      <c r="E35" s="24"/>
      <c r="F35" s="2"/>
      <c r="G35" s="24"/>
      <c r="H35" s="25">
        <f>F35</f>
        <v>0</v>
      </c>
      <c r="I35" s="33"/>
      <c r="J35" s="33">
        <f ca="1">TODAY()</f>
        <v>41129</v>
      </c>
      <c r="K35" s="18">
        <f ca="1">J35-I35</f>
        <v>41129</v>
      </c>
      <c r="L35" s="34">
        <f>$L$3</f>
        <v>0.16</v>
      </c>
      <c r="M35" s="32">
        <f ca="1">H35*(K35*L35)/365</f>
        <v>0</v>
      </c>
      <c r="N35" s="35">
        <f ca="1">H35+M35</f>
        <v>0</v>
      </c>
    </row>
    <row r="36" spans="1:14">
      <c r="A36" s="30"/>
      <c r="B36" s="31"/>
      <c r="C36" s="31"/>
      <c r="D36" s="32"/>
      <c r="E36" s="24"/>
      <c r="F36" s="2"/>
      <c r="G36" s="24"/>
      <c r="H36" s="25"/>
      <c r="I36" s="33"/>
      <c r="J36" s="33"/>
      <c r="K36" s="18">
        <f>J36-I36</f>
        <v>0</v>
      </c>
      <c r="L36" s="34"/>
      <c r="M36" s="32">
        <f>H36*(K36*L36)/365</f>
        <v>0</v>
      </c>
      <c r="N36" s="35"/>
    </row>
    <row r="37" spans="1:14">
      <c r="A37" s="30">
        <v>40454</v>
      </c>
      <c r="B37" s="31" t="s">
        <v>47</v>
      </c>
      <c r="C37" s="36" t="s">
        <v>48</v>
      </c>
      <c r="D37" s="32">
        <v>517</v>
      </c>
      <c r="E37" s="24"/>
      <c r="F37" s="25">
        <f>+D37/3</f>
        <v>172.33333333333334</v>
      </c>
      <c r="G37" s="24"/>
      <c r="H37" s="25">
        <f>F37</f>
        <v>172.33333333333334</v>
      </c>
      <c r="I37" s="33">
        <f>A37</f>
        <v>40454</v>
      </c>
      <c r="J37" s="33">
        <f ca="1">TODAY()</f>
        <v>41129</v>
      </c>
      <c r="K37" s="18">
        <f ca="1">J37-I37</f>
        <v>675</v>
      </c>
      <c r="L37" s="34">
        <f>$L$3</f>
        <v>0.16</v>
      </c>
      <c r="M37" s="32">
        <f ca="1">H37*(K37*L37)/365</f>
        <v>50.991780821917807</v>
      </c>
      <c r="N37" s="35">
        <f ca="1">H37+M37</f>
        <v>223.32511415525116</v>
      </c>
    </row>
    <row r="38" spans="1:14">
      <c r="A38" s="30">
        <v>40454</v>
      </c>
      <c r="B38" s="31" t="s">
        <v>20</v>
      </c>
      <c r="C38" s="31" t="s">
        <v>49</v>
      </c>
      <c r="D38" s="32"/>
      <c r="E38" s="24">
        <v>517</v>
      </c>
      <c r="F38" s="25"/>
      <c r="G38" s="24"/>
      <c r="H38" s="25"/>
      <c r="I38" s="33"/>
      <c r="J38" s="33"/>
      <c r="K38" s="18"/>
      <c r="L38" s="34"/>
      <c r="M38" s="32"/>
      <c r="N38" s="35"/>
    </row>
    <row r="39" spans="1:14">
      <c r="A39" s="30"/>
      <c r="B39" s="31" t="s">
        <v>22</v>
      </c>
      <c r="C39" s="31" t="s">
        <v>28</v>
      </c>
      <c r="D39" s="32"/>
      <c r="E39" s="24"/>
      <c r="F39" s="25"/>
      <c r="G39" s="24"/>
      <c r="H39" s="25"/>
      <c r="I39" s="33"/>
      <c r="J39" s="33"/>
      <c r="K39" s="18"/>
      <c r="L39" s="34"/>
      <c r="M39" s="32"/>
      <c r="N39" s="35"/>
    </row>
    <row r="40" spans="1:14">
      <c r="A40" s="30">
        <v>40454</v>
      </c>
      <c r="B40" s="31" t="s">
        <v>47</v>
      </c>
      <c r="C40" s="31" t="s">
        <v>24</v>
      </c>
      <c r="D40" s="32">
        <v>5</v>
      </c>
      <c r="E40" s="24">
        <v>5</v>
      </c>
      <c r="F40" s="2">
        <v>5</v>
      </c>
      <c r="G40" s="24"/>
      <c r="H40" s="25">
        <f>F40</f>
        <v>5</v>
      </c>
      <c r="I40" s="33">
        <f>A40</f>
        <v>40454</v>
      </c>
      <c r="J40" s="33">
        <f ca="1">TODAY()</f>
        <v>41129</v>
      </c>
      <c r="K40" s="18">
        <f ca="1">J40-I40</f>
        <v>675</v>
      </c>
      <c r="L40" s="34">
        <f>$L$3</f>
        <v>0.16</v>
      </c>
      <c r="M40" s="32">
        <f ca="1">H40*(K40*L40)/365</f>
        <v>1.4794520547945205</v>
      </c>
      <c r="N40" s="35">
        <f ca="1">H40+M40</f>
        <v>6.4794520547945202</v>
      </c>
    </row>
    <row r="41" spans="1:14">
      <c r="A41" s="30">
        <v>40526</v>
      </c>
      <c r="B41" s="31" t="s">
        <v>29</v>
      </c>
      <c r="C41" s="31" t="s">
        <v>50</v>
      </c>
      <c r="D41" s="32"/>
      <c r="E41" s="24"/>
      <c r="F41" s="2"/>
      <c r="G41" s="24">
        <v>172.33</v>
      </c>
      <c r="H41" s="25">
        <f>-G41</f>
        <v>-172.33</v>
      </c>
      <c r="I41" s="33"/>
      <c r="J41" s="33"/>
      <c r="K41" s="18">
        <f>J41-I41</f>
        <v>0</v>
      </c>
      <c r="L41" s="34"/>
      <c r="M41" s="32">
        <f>H41*(K41*L41)/365</f>
        <v>0</v>
      </c>
      <c r="N41" s="35"/>
    </row>
    <row r="42" spans="1:14">
      <c r="A42" s="30"/>
      <c r="B42" s="31"/>
      <c r="C42" s="31"/>
      <c r="D42" s="32"/>
      <c r="E42" s="24"/>
      <c r="F42" s="2"/>
      <c r="G42" s="24"/>
      <c r="H42" s="25"/>
      <c r="I42" s="33"/>
      <c r="J42" s="33"/>
      <c r="K42" s="18"/>
      <c r="L42" s="34"/>
      <c r="M42" s="32"/>
      <c r="N42" s="35"/>
    </row>
    <row r="43" spans="1:14">
      <c r="A43" s="30">
        <v>40116</v>
      </c>
      <c r="B43" s="31"/>
      <c r="C43" s="36" t="s">
        <v>51</v>
      </c>
      <c r="D43" s="32">
        <v>1372</v>
      </c>
      <c r="E43" s="24">
        <v>1372</v>
      </c>
      <c r="F43" s="25">
        <f>+D43/3</f>
        <v>457.33333333333331</v>
      </c>
      <c r="G43" s="24"/>
      <c r="H43" s="25">
        <f>F43</f>
        <v>457.33333333333331</v>
      </c>
      <c r="I43" s="33">
        <f>A43</f>
        <v>40116</v>
      </c>
      <c r="J43" s="33">
        <f ca="1">TODAY()</f>
        <v>41129</v>
      </c>
      <c r="K43" s="18">
        <f ca="1">J43-I43</f>
        <v>1013</v>
      </c>
      <c r="L43" s="34">
        <f>$L$3</f>
        <v>0.16</v>
      </c>
      <c r="M43" s="32">
        <f ca="1">H43*(K43*L43)/365</f>
        <v>203.08105936073059</v>
      </c>
      <c r="N43" s="35">
        <f ca="1">H43+M43</f>
        <v>660.41439269406396</v>
      </c>
    </row>
    <row r="44" spans="1:14">
      <c r="A44" s="30">
        <v>40248</v>
      </c>
      <c r="B44" s="31"/>
      <c r="C44" s="31" t="s">
        <v>52</v>
      </c>
      <c r="D44" s="32">
        <v>6</v>
      </c>
      <c r="E44" s="24"/>
      <c r="F44" s="25">
        <f>+D44/3</f>
        <v>2</v>
      </c>
      <c r="G44" s="24"/>
      <c r="H44" s="25">
        <f>F44</f>
        <v>2</v>
      </c>
      <c r="I44" s="33">
        <f>A44</f>
        <v>40248</v>
      </c>
      <c r="J44" s="33">
        <f ca="1">TODAY()</f>
        <v>41129</v>
      </c>
      <c r="K44" s="18">
        <f ca="1">J44-I44</f>
        <v>881</v>
      </c>
      <c r="L44" s="34">
        <f>$L$3</f>
        <v>0.16</v>
      </c>
      <c r="M44" s="32">
        <f ca="1">H44*(K44*L44)/365</f>
        <v>0.7723835616438357</v>
      </c>
      <c r="N44" s="35">
        <f ca="1">H44+M44</f>
        <v>2.7723835616438359</v>
      </c>
    </row>
    <row r="45" spans="1:14">
      <c r="A45" s="30">
        <v>40268</v>
      </c>
      <c r="B45" s="31" t="s">
        <v>20</v>
      </c>
      <c r="C45" s="31" t="s">
        <v>53</v>
      </c>
      <c r="D45" s="32"/>
      <c r="E45" s="24">
        <v>68</v>
      </c>
      <c r="F45" s="25"/>
      <c r="G45" s="24"/>
      <c r="H45" s="25"/>
      <c r="I45" s="33"/>
      <c r="J45" s="33"/>
      <c r="K45" s="18"/>
      <c r="L45" s="34"/>
      <c r="M45" s="32"/>
      <c r="N45" s="35"/>
    </row>
    <row r="46" spans="1:14">
      <c r="A46" s="30"/>
      <c r="B46" s="31"/>
      <c r="C46" s="31"/>
      <c r="D46" s="32"/>
      <c r="E46" s="24"/>
      <c r="F46" s="25"/>
      <c r="G46" s="24"/>
      <c r="H46" s="25"/>
      <c r="I46" s="33"/>
      <c r="J46" s="33"/>
      <c r="K46" s="18"/>
      <c r="L46" s="34"/>
      <c r="M46" s="32"/>
      <c r="N46" s="35"/>
    </row>
    <row r="47" spans="1:14">
      <c r="A47" s="30">
        <v>39738</v>
      </c>
      <c r="B47" s="31" t="s">
        <v>54</v>
      </c>
      <c r="C47" s="36" t="s">
        <v>55</v>
      </c>
      <c r="D47" s="32">
        <v>1305</v>
      </c>
      <c r="E47" s="24"/>
      <c r="F47" s="25">
        <f>+D47/3</f>
        <v>435</v>
      </c>
      <c r="G47" s="24"/>
      <c r="H47" s="25">
        <f>F47</f>
        <v>435</v>
      </c>
      <c r="I47" s="33">
        <f>A47</f>
        <v>39738</v>
      </c>
      <c r="J47" s="33">
        <f ca="1">TODAY()</f>
        <v>41129</v>
      </c>
      <c r="K47" s="18">
        <f ca="1">J47-I47</f>
        <v>1391</v>
      </c>
      <c r="L47" s="34">
        <f>$L$3</f>
        <v>0.16</v>
      </c>
      <c r="M47" s="32">
        <f ca="1">H47*(K47*L47)/365</f>
        <v>265.24273972602742</v>
      </c>
      <c r="N47" s="35">
        <f ca="1">H47+M47</f>
        <v>700.24273972602737</v>
      </c>
    </row>
    <row r="48" spans="1:14">
      <c r="A48" s="30">
        <v>39729</v>
      </c>
      <c r="B48" s="31" t="s">
        <v>20</v>
      </c>
      <c r="C48" s="31" t="s">
        <v>56</v>
      </c>
      <c r="D48" s="32"/>
      <c r="E48" s="24">
        <v>1305</v>
      </c>
      <c r="F48" s="25"/>
      <c r="G48" s="24"/>
      <c r="H48" s="25"/>
      <c r="I48" s="33"/>
      <c r="J48" s="33"/>
      <c r="K48" s="18"/>
      <c r="L48" s="34"/>
      <c r="M48" s="32"/>
      <c r="N48" s="35"/>
    </row>
    <row r="49" spans="1:14">
      <c r="A49" s="30">
        <v>39729</v>
      </c>
      <c r="B49" s="31" t="s">
        <v>34</v>
      </c>
      <c r="C49" s="31" t="s">
        <v>57</v>
      </c>
      <c r="D49" s="32"/>
      <c r="E49" s="24"/>
      <c r="F49" s="25"/>
      <c r="G49" s="24"/>
      <c r="H49" s="25"/>
      <c r="I49" s="33"/>
      <c r="J49" s="33"/>
      <c r="K49" s="18"/>
      <c r="L49" s="34"/>
      <c r="M49" s="32"/>
      <c r="N49" s="35"/>
    </row>
    <row r="50" spans="1:14">
      <c r="A50" s="30">
        <v>39738</v>
      </c>
      <c r="B50" s="31" t="s">
        <v>54</v>
      </c>
      <c r="C50" s="31" t="s">
        <v>24</v>
      </c>
      <c r="D50" s="32">
        <v>5</v>
      </c>
      <c r="E50" s="24">
        <v>5</v>
      </c>
      <c r="F50" s="2">
        <v>5</v>
      </c>
      <c r="G50" s="24"/>
      <c r="H50" s="25">
        <f>F50</f>
        <v>5</v>
      </c>
      <c r="I50" s="33">
        <f>A50</f>
        <v>39738</v>
      </c>
      <c r="J50" s="33">
        <f ca="1">TODAY()</f>
        <v>41129</v>
      </c>
      <c r="K50" s="18">
        <f ca="1">J50-I50</f>
        <v>1391</v>
      </c>
      <c r="L50" s="34">
        <f>$L$3</f>
        <v>0.16</v>
      </c>
      <c r="M50" s="32">
        <f ca="1">H50*(K50*L50)/365</f>
        <v>3.048767123287671</v>
      </c>
      <c r="N50" s="35">
        <f ca="1">H50+M50</f>
        <v>8.0487671232876714</v>
      </c>
    </row>
    <row r="51" spans="1:14">
      <c r="A51" s="30"/>
      <c r="B51" s="31"/>
      <c r="C51" s="31"/>
      <c r="D51" s="32"/>
      <c r="E51" s="24"/>
      <c r="F51" s="25"/>
      <c r="G51" s="24"/>
      <c r="H51" s="25"/>
      <c r="I51" s="33"/>
      <c r="J51" s="33"/>
      <c r="K51" s="18"/>
      <c r="L51" s="34"/>
      <c r="M51" s="32"/>
      <c r="N51" s="35"/>
    </row>
    <row r="52" spans="1:14">
      <c r="A52" s="30">
        <v>39422</v>
      </c>
      <c r="B52" s="31" t="s">
        <v>58</v>
      </c>
      <c r="C52" s="36" t="s">
        <v>59</v>
      </c>
      <c r="D52" s="32">
        <v>1284</v>
      </c>
      <c r="E52" s="24"/>
      <c r="F52" s="25">
        <f>+D52/3</f>
        <v>428</v>
      </c>
      <c r="G52" s="24"/>
      <c r="H52" s="25">
        <f>F52</f>
        <v>428</v>
      </c>
      <c r="I52" s="33">
        <f>A52</f>
        <v>39422</v>
      </c>
      <c r="J52" s="33">
        <f ca="1">TODAY()</f>
        <v>41129</v>
      </c>
      <c r="K52" s="18">
        <f ca="1">J52-I52</f>
        <v>1707</v>
      </c>
      <c r="L52" s="34">
        <f>$L$3</f>
        <v>0.16</v>
      </c>
      <c r="M52" s="32">
        <f ca="1">H52*(K52*L52)/365</f>
        <v>320.2612602739726</v>
      </c>
      <c r="N52" s="35">
        <f ca="1">H52+M52</f>
        <v>748.26126027397254</v>
      </c>
    </row>
    <row r="53" spans="1:14">
      <c r="A53" s="30"/>
      <c r="B53" s="31" t="s">
        <v>22</v>
      </c>
      <c r="C53" s="31" t="s">
        <v>60</v>
      </c>
      <c r="D53" s="32"/>
      <c r="E53" s="24">
        <v>1284</v>
      </c>
      <c r="F53" s="25"/>
      <c r="G53" s="24"/>
      <c r="H53" s="25"/>
      <c r="I53" s="33"/>
      <c r="J53" s="33"/>
      <c r="K53" s="18"/>
      <c r="L53" s="34"/>
      <c r="M53" s="32"/>
      <c r="N53" s="35"/>
    </row>
    <row r="54" spans="1:14">
      <c r="A54" s="30">
        <v>39421</v>
      </c>
      <c r="B54" s="31" t="s">
        <v>61</v>
      </c>
      <c r="C54" s="31" t="s">
        <v>62</v>
      </c>
      <c r="D54" s="32"/>
      <c r="E54" s="24"/>
      <c r="F54" s="25"/>
      <c r="G54" s="24"/>
      <c r="H54" s="25"/>
      <c r="I54" s="33"/>
      <c r="J54" s="33"/>
      <c r="K54" s="18"/>
      <c r="L54" s="34"/>
      <c r="M54" s="32"/>
      <c r="N54" s="35"/>
    </row>
    <row r="55" spans="1:14" ht="15" thickBot="1">
      <c r="A55" s="37"/>
      <c r="B55" s="38"/>
      <c r="C55" s="38"/>
      <c r="D55" s="39"/>
      <c r="E55" s="40"/>
      <c r="F55" s="41"/>
      <c r="G55" s="40"/>
      <c r="H55" s="41"/>
      <c r="I55" s="42"/>
      <c r="J55" s="42"/>
      <c r="K55" s="43"/>
      <c r="L55" s="44"/>
      <c r="M55" s="39"/>
      <c r="N55" s="45"/>
    </row>
    <row r="56" spans="1:14" ht="15.6" thickTop="1" thickBot="1">
      <c r="A56" s="46" t="s">
        <v>63</v>
      </c>
      <c r="B56" s="47"/>
      <c r="C56" s="48"/>
      <c r="D56" s="49">
        <f>+SUM(D5:D55)</f>
        <v>7040.27</v>
      </c>
      <c r="E56" s="50">
        <f>+SUM(E5:E55)</f>
        <v>7085.27</v>
      </c>
      <c r="F56" s="51">
        <f>+SUM(F5:F55)</f>
        <v>2366.7566666666667</v>
      </c>
      <c r="G56" s="51">
        <f>+SUM(G5:G55)</f>
        <v>216.66000000000003</v>
      </c>
      <c r="H56" s="52"/>
      <c r="I56" s="53"/>
    </row>
    <row r="57" spans="1:14" ht="16.8" thickTop="1" thickBot="1">
      <c r="A57" s="54" t="s">
        <v>64</v>
      </c>
      <c r="B57" s="55"/>
      <c r="C57" s="56"/>
      <c r="D57" s="57"/>
      <c r="E57" s="58"/>
      <c r="F57" s="59">
        <f>-G56+F56</f>
        <v>2150.0966666666668</v>
      </c>
      <c r="G57" s="60"/>
      <c r="H57" s="49">
        <f>SUM(H5:H55)</f>
        <v>2150.0966666666664</v>
      </c>
      <c r="I57" s="61"/>
      <c r="J57" s="61"/>
      <c r="K57" s="62"/>
      <c r="L57" s="63">
        <f>$L$3</f>
        <v>0.16</v>
      </c>
      <c r="M57" s="49">
        <f ca="1">SUM(M5:M55)</f>
        <v>1233.7546184474886</v>
      </c>
      <c r="N57" s="64">
        <f ca="1">SUM(N5:N55)</f>
        <v>3600.5112851141557</v>
      </c>
    </row>
    <row r="58" spans="1:14" ht="15" thickTop="1"/>
  </sheetData>
  <mergeCells count="2">
    <mergeCell ref="A56:B56"/>
    <mergeCell ref="A57:B5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Chapeau</cp:lastModifiedBy>
  <dcterms:created xsi:type="dcterms:W3CDTF">2012-08-08T15:57:21Z</dcterms:created>
  <dcterms:modified xsi:type="dcterms:W3CDTF">2012-08-08T16:01:06Z</dcterms:modified>
</cp:coreProperties>
</file>