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2116" windowHeight="9528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89" i="1"/>
  <c r="E78"/>
  <c r="D78"/>
  <c r="C78"/>
  <c r="C65"/>
  <c r="E65"/>
  <c r="D65"/>
  <c r="F51"/>
  <c r="F54" s="1"/>
  <c r="F42"/>
  <c r="D40"/>
  <c r="D43" s="1"/>
  <c r="F23"/>
  <c r="F26" s="1"/>
  <c r="F14"/>
  <c r="D12"/>
  <c r="D15" s="1"/>
  <c r="F80" l="1"/>
  <c r="F84" s="1"/>
  <c r="F67"/>
  <c r="F71" s="1"/>
  <c r="F40"/>
  <c r="F45" s="1"/>
  <c r="F47" s="1"/>
  <c r="F12"/>
  <c r="F17" s="1"/>
  <c r="F19" s="1"/>
</calcChain>
</file>

<file path=xl/sharedStrings.xml><?xml version="1.0" encoding="utf-8"?>
<sst xmlns="http://schemas.openxmlformats.org/spreadsheetml/2006/main" count="75" uniqueCount="40">
  <si>
    <t>Détail des revenus</t>
  </si>
  <si>
    <t>Salaires, pensions, rentes nets</t>
  </si>
  <si>
    <t>Revenus perçus par le foyer fiscal</t>
  </si>
  <si>
    <t>Revenus de capitaux mobiliers déclarés</t>
  </si>
  <si>
    <t>Frais de capitaux mobiliers déclarés</t>
  </si>
  <si>
    <t xml:space="preserve">Déficits de capitaux mobiliers antérieurs déclarés </t>
  </si>
  <si>
    <t xml:space="preserve">Revenus fonciers </t>
  </si>
  <si>
    <t>SCI Michel THOMAS</t>
  </si>
  <si>
    <t>revenus bruts</t>
  </si>
  <si>
    <t>frais et charges</t>
  </si>
  <si>
    <t>total</t>
  </si>
  <si>
    <t>Lecourbe</t>
  </si>
  <si>
    <t>Revenu brut global</t>
  </si>
  <si>
    <t>Total des réductions d'impôt</t>
  </si>
  <si>
    <t>CSG déductible</t>
  </si>
  <si>
    <t>Revenu net imposable</t>
  </si>
  <si>
    <t>Impôt sur le revenus soumis au barême</t>
  </si>
  <si>
    <t>(209.788x0,45)-19512,47</t>
  </si>
  <si>
    <t>Impôt sur le revenu net avant corrections</t>
  </si>
  <si>
    <t>Prélèvement forfaitaire déjà versé sur revenus de K mobiliers</t>
  </si>
  <si>
    <t>Total de l'impôt sur le revenu net</t>
  </si>
  <si>
    <t>Echelonnement revenus suite à résiliation bail à construction</t>
  </si>
  <si>
    <t>(258056x0,45)-19512,47</t>
  </si>
  <si>
    <t>Prélèvements sociaux</t>
  </si>
  <si>
    <t>Revenus fonciers nets</t>
  </si>
  <si>
    <t>CSG</t>
  </si>
  <si>
    <t>CRDS</t>
  </si>
  <si>
    <t>CONT ADD</t>
  </si>
  <si>
    <t>Base imposable</t>
  </si>
  <si>
    <t>Taux de l'imposition</t>
  </si>
  <si>
    <t>Montant de l'imposition</t>
  </si>
  <si>
    <t>Total des prélèvts sociaux nets</t>
  </si>
  <si>
    <t>Différence : 59 398 - 37 677  euros</t>
  </si>
  <si>
    <t xml:space="preserve">Montant CSG déductible sur revenus du patrimoine pris en compte </t>
  </si>
  <si>
    <t>TOTAL DE VOTRE IMPOSITION NETTE A RECOUVRER</t>
  </si>
  <si>
    <t>37 677 + 23 915</t>
  </si>
  <si>
    <t>59 398 + 31 397</t>
  </si>
  <si>
    <t>Différence : 31 397 - 23 915  euros</t>
  </si>
  <si>
    <t xml:space="preserve">Différence sur impôt revenu et prélèvements sociaux : 21 721 + 7 482 </t>
  </si>
  <si>
    <t>48.628 * (45%+8,20%+0,50%+6,80%) = 29.202 €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</si>
</sst>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#,##0_ ;[Red]\-#,##0\ 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0" fillId="0" borderId="0" xfId="0" applyNumberFormat="1"/>
    <xf numFmtId="164" fontId="1" fillId="0" borderId="0" xfId="0" applyNumberFormat="1" applyFont="1"/>
    <xf numFmtId="10" fontId="0" fillId="0" borderId="0" xfId="0" applyNumberFormat="1"/>
    <xf numFmtId="164" fontId="2" fillId="0" borderId="0" xfId="0" applyNumberFormat="1" applyFont="1"/>
    <xf numFmtId="0" fontId="2" fillId="2" borderId="0" xfId="0" applyFont="1" applyFill="1" applyAlignment="1">
      <alignment vertical="center"/>
    </xf>
    <xf numFmtId="0" fontId="0" fillId="2" borderId="0" xfId="0" applyFill="1"/>
    <xf numFmtId="164" fontId="0" fillId="2" borderId="0" xfId="0" applyNumberFormat="1" applyFill="1"/>
    <xf numFmtId="10" fontId="0" fillId="2" borderId="0" xfId="0" applyNumberFormat="1" applyFill="1"/>
    <xf numFmtId="0" fontId="2" fillId="2" borderId="0" xfId="0" applyFont="1" applyFill="1"/>
    <xf numFmtId="164" fontId="2" fillId="2" borderId="0" xfId="0" applyNumberFormat="1" applyFont="1" applyFill="1"/>
    <xf numFmtId="0" fontId="0" fillId="2" borderId="0" xfId="0" applyFill="1" applyAlignment="1">
      <alignment vertical="center"/>
    </xf>
    <xf numFmtId="0" fontId="1" fillId="2" borderId="0" xfId="0" applyFont="1" applyFill="1"/>
    <xf numFmtId="0" fontId="3" fillId="2" borderId="0" xfId="0" applyFont="1" applyFill="1"/>
    <xf numFmtId="164" fontId="1" fillId="2" borderId="0" xfId="0" applyNumberFormat="1" applyFont="1" applyFill="1"/>
    <xf numFmtId="6" fontId="1" fillId="2" borderId="0" xfId="0" applyNumberFormat="1" applyFont="1" applyFill="1"/>
    <xf numFmtId="0" fontId="0" fillId="0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/>
    <xf numFmtId="0" fontId="0" fillId="0" borderId="2" xfId="0" applyBorder="1"/>
    <xf numFmtId="6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90"/>
  <sheetViews>
    <sheetView tabSelected="1" topLeftCell="A67" workbookViewId="0">
      <selection activeCell="A92" sqref="A92"/>
    </sheetView>
  </sheetViews>
  <sheetFormatPr baseColWidth="10" defaultRowHeight="14.4"/>
  <cols>
    <col min="1" max="1" width="66.6640625" bestFit="1" customWidth="1"/>
    <col min="2" max="2" width="21.33203125" bestFit="1" customWidth="1"/>
    <col min="3" max="3" width="13.44140625" bestFit="1" customWidth="1"/>
    <col min="4" max="4" width="8" bestFit="1" customWidth="1"/>
    <col min="5" max="5" width="7.88671875" bestFit="1" customWidth="1"/>
    <col min="6" max="6" width="11.33203125" bestFit="1" customWidth="1"/>
  </cols>
  <sheetData>
    <row r="2" spans="1:6" ht="18">
      <c r="A2" s="2" t="s">
        <v>0</v>
      </c>
      <c r="B2" s="3"/>
    </row>
    <row r="3" spans="1:6">
      <c r="A3" t="s">
        <v>1</v>
      </c>
      <c r="D3" s="5"/>
      <c r="E3" s="5"/>
      <c r="F3" s="5">
        <v>66314</v>
      </c>
    </row>
    <row r="4" spans="1:6">
      <c r="D4" s="5"/>
      <c r="E4" s="5"/>
      <c r="F4" s="5"/>
    </row>
    <row r="5" spans="1:6" ht="18">
      <c r="A5" s="4" t="s">
        <v>2</v>
      </c>
      <c r="D5" s="5"/>
      <c r="E5" s="5"/>
      <c r="F5" s="5"/>
    </row>
    <row r="6" spans="1:6">
      <c r="A6" t="s">
        <v>3</v>
      </c>
      <c r="D6" s="5"/>
      <c r="E6" s="5">
        <v>14252</v>
      </c>
      <c r="F6" s="5"/>
    </row>
    <row r="7" spans="1:6">
      <c r="A7" t="s">
        <v>4</v>
      </c>
      <c r="D7" s="5"/>
      <c r="E7" s="5">
        <v>732</v>
      </c>
      <c r="F7" s="5"/>
    </row>
    <row r="8" spans="1:6">
      <c r="A8" t="s">
        <v>5</v>
      </c>
      <c r="D8" s="5"/>
      <c r="E8" s="5">
        <v>14596</v>
      </c>
      <c r="F8" s="5"/>
    </row>
    <row r="9" spans="1:6">
      <c r="A9" t="s">
        <v>6</v>
      </c>
      <c r="D9" s="5"/>
      <c r="E9" s="5"/>
      <c r="F9" s="5"/>
    </row>
    <row r="10" spans="1:6">
      <c r="B10" s="1" t="s">
        <v>7</v>
      </c>
      <c r="C10" t="s">
        <v>8</v>
      </c>
      <c r="D10" s="5">
        <v>170108</v>
      </c>
      <c r="E10" s="5"/>
      <c r="F10" s="5"/>
    </row>
    <row r="11" spans="1:6">
      <c r="C11" t="s">
        <v>9</v>
      </c>
      <c r="D11" s="5">
        <v>-18563</v>
      </c>
      <c r="E11" s="5"/>
      <c r="F11" s="5"/>
    </row>
    <row r="12" spans="1:6">
      <c r="C12" t="s">
        <v>10</v>
      </c>
      <c r="D12" s="5">
        <f>SUM(D10:D11)</f>
        <v>151545</v>
      </c>
      <c r="E12" s="5"/>
      <c r="F12" s="5">
        <f>D12</f>
        <v>151545</v>
      </c>
    </row>
    <row r="13" spans="1:6">
      <c r="D13" s="5"/>
      <c r="E13" s="5"/>
      <c r="F13" s="5"/>
    </row>
    <row r="14" spans="1:6">
      <c r="B14" s="1" t="s">
        <v>11</v>
      </c>
      <c r="D14" s="5">
        <v>2751</v>
      </c>
      <c r="E14" s="5"/>
      <c r="F14" s="5">
        <f>D14</f>
        <v>2751</v>
      </c>
    </row>
    <row r="15" spans="1:6">
      <c r="A15" s="1" t="s">
        <v>24</v>
      </c>
      <c r="B15" s="1" t="s">
        <v>10</v>
      </c>
      <c r="C15" s="1"/>
      <c r="D15" s="6">
        <f>SUM(D12+D14)</f>
        <v>154296</v>
      </c>
      <c r="E15" s="5"/>
      <c r="F15" s="5"/>
    </row>
    <row r="16" spans="1:6">
      <c r="D16" s="5"/>
      <c r="E16" s="5"/>
      <c r="F16" s="5"/>
    </row>
    <row r="17" spans="1:6">
      <c r="A17" t="s">
        <v>12</v>
      </c>
      <c r="D17" s="5"/>
      <c r="E17" s="5"/>
      <c r="F17" s="5">
        <f>SUM(F2:F15)</f>
        <v>220610</v>
      </c>
    </row>
    <row r="18" spans="1:6">
      <c r="A18" t="s">
        <v>14</v>
      </c>
      <c r="D18" s="5"/>
      <c r="E18" s="5"/>
      <c r="F18" s="5">
        <v>-10822</v>
      </c>
    </row>
    <row r="19" spans="1:6">
      <c r="A19" t="s">
        <v>15</v>
      </c>
      <c r="D19" s="5"/>
      <c r="E19" s="5"/>
      <c r="F19" s="5">
        <f>F17+F18</f>
        <v>209788</v>
      </c>
    </row>
    <row r="20" spans="1:6">
      <c r="D20" s="5"/>
      <c r="E20" s="5"/>
      <c r="F20" s="5"/>
    </row>
    <row r="21" spans="1:6">
      <c r="A21" t="s">
        <v>16</v>
      </c>
      <c r="B21" t="s">
        <v>17</v>
      </c>
      <c r="D21" s="5"/>
      <c r="E21" s="5"/>
      <c r="F21" s="5">
        <v>74892</v>
      </c>
    </row>
    <row r="22" spans="1:6">
      <c r="A22" t="s">
        <v>13</v>
      </c>
      <c r="D22" s="5"/>
      <c r="E22" s="5"/>
      <c r="F22" s="5">
        <v>-33794</v>
      </c>
    </row>
    <row r="23" spans="1:6">
      <c r="A23" t="s">
        <v>18</v>
      </c>
      <c r="D23" s="5"/>
      <c r="E23" s="5"/>
      <c r="F23" s="5">
        <f>F21+F22</f>
        <v>41098</v>
      </c>
    </row>
    <row r="24" spans="1:6">
      <c r="A24" t="s">
        <v>19</v>
      </c>
      <c r="D24" s="5"/>
      <c r="E24" s="5"/>
      <c r="F24" s="5">
        <v>-3421</v>
      </c>
    </row>
    <row r="25" spans="1:6">
      <c r="D25" s="5"/>
      <c r="E25" s="5"/>
      <c r="F25" s="5"/>
    </row>
    <row r="26" spans="1:6" ht="18">
      <c r="A26" s="2" t="s">
        <v>20</v>
      </c>
      <c r="D26" s="5"/>
      <c r="E26" s="5"/>
      <c r="F26" s="6">
        <f>F23+F24</f>
        <v>37677</v>
      </c>
    </row>
    <row r="30" spans="1:6" ht="18">
      <c r="A30" s="9" t="s">
        <v>0</v>
      </c>
      <c r="B30" s="15"/>
      <c r="C30" s="10"/>
      <c r="D30" s="10"/>
      <c r="E30" s="10"/>
      <c r="F30" s="10"/>
    </row>
    <row r="31" spans="1:6">
      <c r="A31" s="10" t="s">
        <v>1</v>
      </c>
      <c r="B31" s="10"/>
      <c r="C31" s="10"/>
      <c r="D31" s="11"/>
      <c r="E31" s="11"/>
      <c r="F31" s="11">
        <v>66314</v>
      </c>
    </row>
    <row r="32" spans="1:6">
      <c r="A32" s="10"/>
      <c r="B32" s="10"/>
      <c r="C32" s="10"/>
      <c r="D32" s="11"/>
      <c r="E32" s="11"/>
      <c r="F32" s="11"/>
    </row>
    <row r="33" spans="1:6" ht="18">
      <c r="A33" s="9" t="s">
        <v>2</v>
      </c>
      <c r="B33" s="10"/>
      <c r="C33" s="10"/>
      <c r="D33" s="11"/>
      <c r="E33" s="11"/>
      <c r="F33" s="11"/>
    </row>
    <row r="34" spans="1:6">
      <c r="A34" s="10" t="s">
        <v>3</v>
      </c>
      <c r="B34" s="10"/>
      <c r="C34" s="10"/>
      <c r="D34" s="11"/>
      <c r="E34" s="11">
        <v>14252</v>
      </c>
      <c r="F34" s="11"/>
    </row>
    <row r="35" spans="1:6">
      <c r="A35" s="10" t="s">
        <v>4</v>
      </c>
      <c r="B35" s="10"/>
      <c r="C35" s="10"/>
      <c r="D35" s="11"/>
      <c r="E35" s="11">
        <v>732</v>
      </c>
      <c r="F35" s="11"/>
    </row>
    <row r="36" spans="1:6">
      <c r="A36" s="10" t="s">
        <v>5</v>
      </c>
      <c r="B36" s="10"/>
      <c r="C36" s="10"/>
      <c r="D36" s="11"/>
      <c r="E36" s="11">
        <v>14596</v>
      </c>
      <c r="F36" s="11"/>
    </row>
    <row r="37" spans="1:6">
      <c r="A37" s="10" t="s">
        <v>6</v>
      </c>
      <c r="B37" s="10"/>
      <c r="C37" s="10"/>
      <c r="D37" s="11"/>
      <c r="E37" s="11"/>
      <c r="F37" s="11"/>
    </row>
    <row r="38" spans="1:6">
      <c r="A38" s="10"/>
      <c r="B38" s="16" t="s">
        <v>7</v>
      </c>
      <c r="C38" s="10" t="s">
        <v>8</v>
      </c>
      <c r="D38" s="11">
        <v>170108</v>
      </c>
      <c r="E38" s="11"/>
      <c r="F38" s="11"/>
    </row>
    <row r="39" spans="1:6">
      <c r="A39" s="10"/>
      <c r="B39" s="10"/>
      <c r="C39" s="10" t="s">
        <v>9</v>
      </c>
      <c r="D39" s="11">
        <v>-18563</v>
      </c>
      <c r="E39" s="11"/>
      <c r="F39" s="11"/>
    </row>
    <row r="40" spans="1:6">
      <c r="A40" s="10"/>
      <c r="B40" s="10"/>
      <c r="C40" s="10" t="s">
        <v>10</v>
      </c>
      <c r="D40" s="11">
        <f>SUM(D38:D39)</f>
        <v>151545</v>
      </c>
      <c r="E40" s="11"/>
      <c r="F40" s="11">
        <f>D40</f>
        <v>151545</v>
      </c>
    </row>
    <row r="41" spans="1:6" ht="18">
      <c r="A41" s="17" t="s">
        <v>21</v>
      </c>
      <c r="B41" s="10"/>
      <c r="C41" s="10"/>
      <c r="D41" s="11">
        <v>48268</v>
      </c>
      <c r="E41" s="11"/>
      <c r="F41" s="11">
        <v>48268</v>
      </c>
    </row>
    <row r="42" spans="1:6">
      <c r="A42" s="10"/>
      <c r="B42" s="16" t="s">
        <v>11</v>
      </c>
      <c r="C42" s="10"/>
      <c r="D42" s="11">
        <v>2751</v>
      </c>
      <c r="E42" s="11"/>
      <c r="F42" s="11">
        <f>D42</f>
        <v>2751</v>
      </c>
    </row>
    <row r="43" spans="1:6">
      <c r="A43" s="16" t="s">
        <v>24</v>
      </c>
      <c r="B43" s="16" t="s">
        <v>10</v>
      </c>
      <c r="C43" s="16"/>
      <c r="D43" s="18">
        <f>SUM(D40+D41+D42)</f>
        <v>202564</v>
      </c>
      <c r="E43" s="11"/>
      <c r="F43" s="11"/>
    </row>
    <row r="44" spans="1:6">
      <c r="A44" s="10"/>
      <c r="B44" s="10"/>
      <c r="C44" s="10"/>
      <c r="D44" s="11"/>
      <c r="E44" s="11"/>
      <c r="F44" s="11"/>
    </row>
    <row r="45" spans="1:6">
      <c r="A45" s="10" t="s">
        <v>12</v>
      </c>
      <c r="B45" s="10"/>
      <c r="C45" s="10"/>
      <c r="D45" s="11"/>
      <c r="E45" s="11"/>
      <c r="F45" s="11">
        <f>SUM(F30:F43)</f>
        <v>268878</v>
      </c>
    </row>
    <row r="46" spans="1:6">
      <c r="A46" s="10" t="s">
        <v>14</v>
      </c>
      <c r="B46" s="10"/>
      <c r="C46" s="10"/>
      <c r="D46" s="11"/>
      <c r="E46" s="11"/>
      <c r="F46" s="11">
        <v>-10822</v>
      </c>
    </row>
    <row r="47" spans="1:6">
      <c r="A47" s="10" t="s">
        <v>15</v>
      </c>
      <c r="B47" s="10"/>
      <c r="C47" s="10"/>
      <c r="D47" s="11"/>
      <c r="E47" s="11"/>
      <c r="F47" s="11">
        <f>F45+F46</f>
        <v>258056</v>
      </c>
    </row>
    <row r="48" spans="1:6">
      <c r="A48" s="10"/>
      <c r="B48" s="10"/>
      <c r="C48" s="10"/>
      <c r="D48" s="11"/>
      <c r="E48" s="11"/>
      <c r="F48" s="11"/>
    </row>
    <row r="49" spans="1:6">
      <c r="A49" s="10" t="s">
        <v>16</v>
      </c>
      <c r="B49" s="10" t="s">
        <v>22</v>
      </c>
      <c r="C49" s="10"/>
      <c r="D49" s="11"/>
      <c r="E49" s="11"/>
      <c r="F49" s="11">
        <v>96613</v>
      </c>
    </row>
    <row r="50" spans="1:6">
      <c r="A50" s="10" t="s">
        <v>13</v>
      </c>
      <c r="B50" s="10"/>
      <c r="C50" s="10"/>
      <c r="D50" s="11"/>
      <c r="E50" s="11"/>
      <c r="F50" s="11">
        <v>-33794</v>
      </c>
    </row>
    <row r="51" spans="1:6">
      <c r="A51" s="10" t="s">
        <v>18</v>
      </c>
      <c r="B51" s="10"/>
      <c r="C51" s="10"/>
      <c r="D51" s="11"/>
      <c r="E51" s="11"/>
      <c r="F51" s="11">
        <f>F49+F50</f>
        <v>62819</v>
      </c>
    </row>
    <row r="52" spans="1:6">
      <c r="A52" s="10" t="s">
        <v>19</v>
      </c>
      <c r="B52" s="10"/>
      <c r="C52" s="10"/>
      <c r="D52" s="11"/>
      <c r="E52" s="11"/>
      <c r="F52" s="11">
        <v>-3421</v>
      </c>
    </row>
    <row r="53" spans="1:6">
      <c r="A53" s="10"/>
      <c r="B53" s="10"/>
      <c r="C53" s="10"/>
      <c r="D53" s="11"/>
      <c r="E53" s="11"/>
      <c r="F53" s="11"/>
    </row>
    <row r="54" spans="1:6" ht="18">
      <c r="A54" s="13" t="s">
        <v>20</v>
      </c>
      <c r="B54" s="10"/>
      <c r="C54" s="10"/>
      <c r="D54" s="11"/>
      <c r="E54" s="11"/>
      <c r="F54" s="18">
        <f>F51+F52</f>
        <v>59398</v>
      </c>
    </row>
    <row r="55" spans="1:6">
      <c r="A55" s="10"/>
      <c r="B55" s="10"/>
      <c r="C55" s="10"/>
      <c r="D55" s="10"/>
      <c r="E55" s="10"/>
      <c r="F55" s="10"/>
    </row>
    <row r="56" spans="1:6">
      <c r="A56" s="10"/>
      <c r="B56" s="10"/>
      <c r="C56" s="10"/>
      <c r="D56" s="10"/>
      <c r="E56" s="10"/>
      <c r="F56" s="10"/>
    </row>
    <row r="57" spans="1:6">
      <c r="A57" s="10" t="s">
        <v>32</v>
      </c>
      <c r="B57" s="10"/>
      <c r="C57" s="10"/>
      <c r="D57" s="10"/>
      <c r="E57" s="10"/>
      <c r="F57" s="19">
        <v>21721</v>
      </c>
    </row>
    <row r="60" spans="1:6" ht="18">
      <c r="A60" s="4" t="s">
        <v>23</v>
      </c>
      <c r="C60" s="21" t="s">
        <v>25</v>
      </c>
      <c r="D60" s="21" t="s">
        <v>26</v>
      </c>
      <c r="E60" s="21" t="s">
        <v>27</v>
      </c>
      <c r="F60" s="21"/>
    </row>
    <row r="62" spans="1:6">
      <c r="A62" t="s">
        <v>24</v>
      </c>
      <c r="C62" s="5">
        <v>154296</v>
      </c>
      <c r="D62" s="5">
        <v>154296</v>
      </c>
      <c r="E62" s="5">
        <v>154296</v>
      </c>
    </row>
    <row r="63" spans="1:6">
      <c r="A63" t="s">
        <v>28</v>
      </c>
      <c r="C63" s="5">
        <v>154296</v>
      </c>
      <c r="D63" s="5">
        <v>154296</v>
      </c>
      <c r="E63" s="5">
        <v>154296</v>
      </c>
    </row>
    <row r="64" spans="1:6">
      <c r="A64" t="s">
        <v>29</v>
      </c>
      <c r="C64" s="7">
        <v>8.2000000000000003E-2</v>
      </c>
      <c r="D64" s="7">
        <v>5.0000000000000001E-3</v>
      </c>
      <c r="E64" s="7">
        <v>6.8000000000000005E-2</v>
      </c>
    </row>
    <row r="65" spans="1:7">
      <c r="A65" t="s">
        <v>30</v>
      </c>
      <c r="C65" s="5">
        <f t="shared" ref="C65:E65" si="0">C63*C64</f>
        <v>12652.272000000001</v>
      </c>
      <c r="D65" s="5">
        <f t="shared" si="0"/>
        <v>771.48</v>
      </c>
      <c r="E65" s="5">
        <f t="shared" si="0"/>
        <v>10492.128000000001</v>
      </c>
      <c r="F65" s="5"/>
    </row>
    <row r="66" spans="1:7">
      <c r="C66" s="5"/>
      <c r="D66" s="5"/>
      <c r="E66" s="5"/>
      <c r="F66" s="5"/>
    </row>
    <row r="67" spans="1:7">
      <c r="A67" t="s">
        <v>31</v>
      </c>
      <c r="C67" s="5"/>
      <c r="D67" s="5"/>
      <c r="E67" s="5"/>
      <c r="F67" s="5">
        <f>ROUNDDOWN(C65+D65+E65, 0)</f>
        <v>23915</v>
      </c>
    </row>
    <row r="69" spans="1:7">
      <c r="A69" t="s">
        <v>33</v>
      </c>
      <c r="F69" s="5">
        <v>7869</v>
      </c>
    </row>
    <row r="71" spans="1:7" ht="18">
      <c r="A71" s="2" t="s">
        <v>34</v>
      </c>
      <c r="B71" t="s">
        <v>35</v>
      </c>
      <c r="F71" s="8">
        <f>F26+F67</f>
        <v>61592</v>
      </c>
    </row>
    <row r="73" spans="1:7" ht="18">
      <c r="A73" s="9" t="s">
        <v>23</v>
      </c>
      <c r="B73" s="10"/>
      <c r="C73" s="22" t="s">
        <v>25</v>
      </c>
      <c r="D73" s="22" t="s">
        <v>26</v>
      </c>
      <c r="E73" s="22" t="s">
        <v>27</v>
      </c>
      <c r="F73" s="10"/>
      <c r="G73" s="20"/>
    </row>
    <row r="74" spans="1:7">
      <c r="A74" s="10"/>
      <c r="B74" s="10"/>
      <c r="C74" s="10"/>
      <c r="D74" s="10"/>
      <c r="E74" s="10"/>
      <c r="F74" s="10"/>
      <c r="G74" s="20"/>
    </row>
    <row r="75" spans="1:7">
      <c r="A75" s="10" t="s">
        <v>24</v>
      </c>
      <c r="B75" s="10"/>
      <c r="C75" s="11">
        <v>202564</v>
      </c>
      <c r="D75" s="11">
        <v>202564</v>
      </c>
      <c r="E75" s="11">
        <v>202564</v>
      </c>
      <c r="F75" s="10"/>
      <c r="G75" s="20"/>
    </row>
    <row r="76" spans="1:7">
      <c r="A76" s="10" t="s">
        <v>28</v>
      </c>
      <c r="B76" s="10"/>
      <c r="C76" s="11">
        <v>202564</v>
      </c>
      <c r="D76" s="11">
        <v>202564</v>
      </c>
      <c r="E76" s="11">
        <v>202564</v>
      </c>
      <c r="F76" s="10"/>
      <c r="G76" s="20"/>
    </row>
    <row r="77" spans="1:7">
      <c r="A77" s="10" t="s">
        <v>29</v>
      </c>
      <c r="B77" s="10"/>
      <c r="C77" s="12">
        <v>8.2000000000000003E-2</v>
      </c>
      <c r="D77" s="12">
        <v>5.0000000000000001E-3</v>
      </c>
      <c r="E77" s="12">
        <v>6.8000000000000005E-2</v>
      </c>
      <c r="F77" s="10"/>
      <c r="G77" s="20"/>
    </row>
    <row r="78" spans="1:7">
      <c r="A78" s="10" t="s">
        <v>30</v>
      </c>
      <c r="B78" s="10"/>
      <c r="C78" s="11">
        <f t="shared" ref="C78" si="1">C76*C77</f>
        <v>16610.248</v>
      </c>
      <c r="D78" s="11">
        <f t="shared" ref="D78" si="2">D76*D77</f>
        <v>1012.82</v>
      </c>
      <c r="E78" s="11">
        <f t="shared" ref="E78" si="3">E76*E77</f>
        <v>13774.352000000001</v>
      </c>
      <c r="F78" s="11"/>
      <c r="G78" s="20"/>
    </row>
    <row r="79" spans="1:7">
      <c r="A79" s="10"/>
      <c r="B79" s="10"/>
      <c r="C79" s="11"/>
      <c r="D79" s="11"/>
      <c r="E79" s="11"/>
      <c r="F79" s="11"/>
      <c r="G79" s="20"/>
    </row>
    <row r="80" spans="1:7">
      <c r="A80" s="10" t="s">
        <v>31</v>
      </c>
      <c r="B80" s="10"/>
      <c r="C80" s="11"/>
      <c r="D80" s="11"/>
      <c r="E80" s="11"/>
      <c r="F80" s="11">
        <f>ROUNDDOWN(C78+D78+E78, 0)</f>
        <v>31397</v>
      </c>
      <c r="G80" s="20"/>
    </row>
    <row r="81" spans="1:7">
      <c r="A81" s="10"/>
      <c r="B81" s="10"/>
      <c r="C81" s="10"/>
      <c r="D81" s="10"/>
      <c r="E81" s="10"/>
      <c r="F81" s="10"/>
      <c r="G81" s="20"/>
    </row>
    <row r="82" spans="1:7">
      <c r="A82" s="10" t="s">
        <v>33</v>
      </c>
      <c r="B82" s="10"/>
      <c r="C82" s="10"/>
      <c r="D82" s="10"/>
      <c r="E82" s="10"/>
      <c r="F82" s="11">
        <v>7869</v>
      </c>
      <c r="G82" s="20"/>
    </row>
    <row r="83" spans="1:7">
      <c r="A83" s="10"/>
      <c r="B83" s="10"/>
      <c r="C83" s="10"/>
      <c r="D83" s="10"/>
      <c r="E83" s="10"/>
      <c r="F83" s="10"/>
      <c r="G83" s="20"/>
    </row>
    <row r="84" spans="1:7" ht="18">
      <c r="A84" s="13" t="s">
        <v>34</v>
      </c>
      <c r="B84" s="10" t="s">
        <v>36</v>
      </c>
      <c r="C84" s="10"/>
      <c r="D84" s="10"/>
      <c r="E84" s="10"/>
      <c r="F84" s="14">
        <f>F54+F80</f>
        <v>90795</v>
      </c>
      <c r="G84" s="20"/>
    </row>
    <row r="85" spans="1:7">
      <c r="A85" s="10"/>
      <c r="B85" s="10"/>
      <c r="C85" s="10"/>
      <c r="D85" s="10"/>
      <c r="E85" s="10"/>
      <c r="F85" s="10"/>
    </row>
    <row r="86" spans="1:7">
      <c r="A86" s="10"/>
      <c r="B86" s="10"/>
      <c r="C86" s="10"/>
      <c r="D86" s="10"/>
      <c r="E86" s="10"/>
      <c r="F86" s="10"/>
    </row>
    <row r="87" spans="1:7">
      <c r="A87" s="10" t="s">
        <v>37</v>
      </c>
      <c r="B87" s="10"/>
      <c r="C87" s="10"/>
      <c r="D87" s="10"/>
      <c r="E87" s="10"/>
      <c r="F87" s="19">
        <v>7482</v>
      </c>
    </row>
    <row r="89" spans="1:7" ht="18">
      <c r="A89" s="23" t="s">
        <v>38</v>
      </c>
      <c r="B89" s="24"/>
      <c r="C89" s="24"/>
      <c r="D89" s="24"/>
      <c r="E89" s="24"/>
      <c r="F89" s="25">
        <f>F57+F87</f>
        <v>29203</v>
      </c>
    </row>
    <row r="90" spans="1:7">
      <c r="A90" t="s">
        <v>39</v>
      </c>
    </row>
  </sheetData>
  <pageMargins left="0.7" right="0.7" top="0.75" bottom="0.75" header="0.3" footer="0.3"/>
  <pageSetup paperSize="9" orientation="landscape" horizontalDpi="0" verticalDpi="0" r:id="rId1"/>
  <rowBreaks count="2" manualBreakCount="2">
    <brk id="27" max="16383" man="1"/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Chapeau</dc:creator>
  <cp:lastModifiedBy>Chapeau</cp:lastModifiedBy>
  <cp:lastPrinted>2014-12-02T17:04:50Z</cp:lastPrinted>
  <dcterms:created xsi:type="dcterms:W3CDTF">2014-12-02T14:04:54Z</dcterms:created>
  <dcterms:modified xsi:type="dcterms:W3CDTF">2014-12-02T17:08:10Z</dcterms:modified>
</cp:coreProperties>
</file>