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32" i="1"/>
  <c r="L32"/>
  <c r="L31"/>
  <c r="L30"/>
  <c r="K31"/>
  <c r="K32" s="1"/>
  <c r="K30"/>
  <c r="L26"/>
  <c r="L24"/>
  <c r="L23"/>
  <c r="K27"/>
  <c r="K21"/>
  <c r="L20"/>
  <c r="L19"/>
  <c r="L18"/>
  <c r="H12"/>
  <c r="H8"/>
  <c r="H5"/>
  <c r="H4"/>
  <c r="F9"/>
  <c r="E12"/>
  <c r="K12" s="1"/>
  <c r="K6"/>
  <c r="K9" s="1"/>
  <c r="C6"/>
  <c r="C9" s="1"/>
  <c r="E9" s="1"/>
  <c r="L27" l="1"/>
  <c r="L21"/>
  <c r="M21" s="1"/>
  <c r="E14"/>
  <c r="H6"/>
  <c r="H9" s="1"/>
  <c r="H13" s="1"/>
  <c r="H14" s="1"/>
  <c r="K13"/>
  <c r="K14" s="1"/>
</calcChain>
</file>

<file path=xl/sharedStrings.xml><?xml version="1.0" encoding="utf-8"?>
<sst xmlns="http://schemas.openxmlformats.org/spreadsheetml/2006/main" count="26" uniqueCount="26">
  <si>
    <t>Valeur immeuble</t>
  </si>
  <si>
    <t>Valeur nette comptable</t>
  </si>
  <si>
    <t>VNC</t>
  </si>
  <si>
    <t>KP</t>
  </si>
  <si>
    <t>Capitaux propres</t>
  </si>
  <si>
    <t>Total valeur</t>
  </si>
  <si>
    <t>VI - VNC</t>
  </si>
  <si>
    <t>VI</t>
  </si>
  <si>
    <t>CCT Associés</t>
  </si>
  <si>
    <t>1/20</t>
  </si>
  <si>
    <t>25%</t>
  </si>
  <si>
    <t>PV Latente</t>
  </si>
  <si>
    <t>PV Latente + KP</t>
  </si>
  <si>
    <t>3/20</t>
  </si>
  <si>
    <t>25,05%</t>
  </si>
  <si>
    <t xml:space="preserve">arrondi à </t>
  </si>
  <si>
    <t>Tranche 0%</t>
  </si>
  <si>
    <t>Tranche 0,5%</t>
  </si>
  <si>
    <t>Tranche 0,7%</t>
  </si>
  <si>
    <t>Annexe 3</t>
  </si>
  <si>
    <t>n° 1</t>
  </si>
  <si>
    <t>n° 2</t>
  </si>
  <si>
    <t>n° 3</t>
  </si>
  <si>
    <t>Méthode 1</t>
  </si>
  <si>
    <t>Méthode 2</t>
  </si>
  <si>
    <t>Autre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</si>
</sst>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0" fontId="0" fillId="0" borderId="0" xfId="0" applyNumberFormat="1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 applyBorder="1"/>
    <xf numFmtId="0" fontId="0" fillId="0" borderId="0" xfId="0" applyBorder="1"/>
    <xf numFmtId="0" fontId="0" fillId="0" borderId="2" xfId="0" applyBorder="1"/>
    <xf numFmtId="3" fontId="0" fillId="0" borderId="2" xfId="0" applyNumberFormat="1" applyBorder="1"/>
    <xf numFmtId="10" fontId="0" fillId="0" borderId="0" xfId="0" applyNumberFormat="1" applyBorder="1"/>
    <xf numFmtId="49" fontId="0" fillId="0" borderId="0" xfId="0" applyNumberFormat="1" applyBorder="1" applyAlignment="1">
      <alignment horizontal="right"/>
    </xf>
    <xf numFmtId="164" fontId="0" fillId="0" borderId="2" xfId="0" applyNumberFormat="1" applyBorder="1"/>
    <xf numFmtId="0" fontId="0" fillId="0" borderId="0" xfId="0" applyBorder="1" applyAlignment="1">
      <alignment horizontal="center"/>
    </xf>
    <xf numFmtId="164" fontId="1" fillId="0" borderId="2" xfId="0" applyNumberFormat="1" applyFont="1" applyBorder="1"/>
    <xf numFmtId="3" fontId="0" fillId="0" borderId="1" xfId="0" applyNumberFormat="1" applyBorder="1"/>
    <xf numFmtId="3" fontId="0" fillId="0" borderId="0" xfId="0" applyNumberFormat="1" applyBorder="1"/>
    <xf numFmtId="49" fontId="0" fillId="0" borderId="1" xfId="0" applyNumberFormat="1" applyBorder="1" applyAlignment="1">
      <alignment horizontal="right"/>
    </xf>
    <xf numFmtId="9" fontId="1" fillId="0" borderId="0" xfId="0" applyNumberFormat="1" applyFont="1" applyBorder="1"/>
    <xf numFmtId="49" fontId="1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2"/>
  <sheetViews>
    <sheetView tabSelected="1" workbookViewId="0">
      <selection activeCell="H6" sqref="H6"/>
    </sheetView>
  </sheetViews>
  <sheetFormatPr baseColWidth="10" defaultRowHeight="14.4"/>
  <cols>
    <col min="1" max="1" width="13.6640625" bestFit="1" customWidth="1"/>
    <col min="2" max="2" width="20.21875" bestFit="1" customWidth="1"/>
    <col min="3" max="3" width="9.33203125" bestFit="1" customWidth="1"/>
    <col min="4" max="4" width="6.88671875" bestFit="1" customWidth="1"/>
    <col min="5" max="6" width="9.33203125" bestFit="1" customWidth="1"/>
    <col min="7" max="7" width="8.77734375" bestFit="1" customWidth="1"/>
    <col min="8" max="8" width="9.33203125" bestFit="1" customWidth="1"/>
    <col min="9" max="9" width="11.88671875" bestFit="1" customWidth="1"/>
    <col min="10" max="10" width="7.88671875" bestFit="1" customWidth="1"/>
    <col min="11" max="12" width="9.33203125" bestFit="1" customWidth="1"/>
    <col min="13" max="13" width="7.88671875" bestFit="1" customWidth="1"/>
  </cols>
  <sheetData>
    <row r="2" spans="1:12">
      <c r="C2" s="21" t="s">
        <v>23</v>
      </c>
      <c r="D2" s="22"/>
      <c r="E2" s="23"/>
      <c r="F2" s="21" t="s">
        <v>24</v>
      </c>
      <c r="G2" s="22"/>
      <c r="H2" s="23"/>
      <c r="I2" s="21" t="s">
        <v>25</v>
      </c>
      <c r="J2" s="22"/>
      <c r="K2" s="23"/>
    </row>
    <row r="3" spans="1:12">
      <c r="C3" s="6"/>
      <c r="D3" s="8"/>
      <c r="E3" s="9"/>
      <c r="F3" s="6"/>
      <c r="G3" s="8"/>
      <c r="H3" s="9"/>
      <c r="I3" s="6"/>
      <c r="J3" s="8"/>
      <c r="K3" s="9"/>
    </row>
    <row r="4" spans="1:12">
      <c r="A4" t="s">
        <v>7</v>
      </c>
      <c r="B4" t="s">
        <v>0</v>
      </c>
      <c r="C4" s="5">
        <v>6380000</v>
      </c>
      <c r="D4" s="8"/>
      <c r="E4" s="10"/>
      <c r="F4" s="5">
        <v>6380000</v>
      </c>
      <c r="G4" s="19">
        <v>0.02</v>
      </c>
      <c r="H4" s="10">
        <f>F4+F4*G4</f>
        <v>6507600</v>
      </c>
      <c r="I4" s="16"/>
      <c r="J4" s="17"/>
      <c r="K4" s="13">
        <v>6390000</v>
      </c>
    </row>
    <row r="5" spans="1:12">
      <c r="A5" t="s">
        <v>2</v>
      </c>
      <c r="B5" t="s">
        <v>1</v>
      </c>
      <c r="C5" s="5">
        <v>3900568</v>
      </c>
      <c r="D5" s="8"/>
      <c r="E5" s="10"/>
      <c r="F5" s="5"/>
      <c r="G5" s="8"/>
      <c r="H5" s="13">
        <f>C5</f>
        <v>3900568</v>
      </c>
      <c r="I5" s="16"/>
      <c r="J5" s="17"/>
      <c r="K5" s="13">
        <v>3900568</v>
      </c>
    </row>
    <row r="6" spans="1:12">
      <c r="A6" t="s">
        <v>6</v>
      </c>
      <c r="B6" t="s">
        <v>11</v>
      </c>
      <c r="C6" s="5">
        <f>C4-C5</f>
        <v>2479432</v>
      </c>
      <c r="D6" s="8"/>
      <c r="E6" s="10"/>
      <c r="F6" s="5"/>
      <c r="G6" s="8"/>
      <c r="H6" s="13">
        <f>H4-H5</f>
        <v>2607032</v>
      </c>
      <c r="I6" s="16"/>
      <c r="J6" s="17"/>
      <c r="K6" s="13">
        <f>K4-K5</f>
        <v>2489432</v>
      </c>
    </row>
    <row r="7" spans="1:12">
      <c r="C7" s="5"/>
      <c r="D7" s="8"/>
      <c r="E7" s="10"/>
      <c r="F7" s="5"/>
      <c r="G7" s="8"/>
      <c r="H7" s="10"/>
      <c r="I7" s="16"/>
      <c r="J7" s="17"/>
      <c r="K7" s="13"/>
    </row>
    <row r="8" spans="1:12">
      <c r="A8" t="s">
        <v>3</v>
      </c>
      <c r="B8" t="s">
        <v>4</v>
      </c>
      <c r="C8" s="5">
        <v>915819</v>
      </c>
      <c r="D8" s="8"/>
      <c r="E8" s="10"/>
      <c r="F8" s="5"/>
      <c r="G8" s="8"/>
      <c r="H8" s="13">
        <f>C8</f>
        <v>915819</v>
      </c>
      <c r="I8" s="16"/>
      <c r="J8" s="17"/>
      <c r="K8" s="13">
        <v>915819</v>
      </c>
    </row>
    <row r="9" spans="1:12">
      <c r="A9" t="s">
        <v>12</v>
      </c>
      <c r="B9" t="s">
        <v>5</v>
      </c>
      <c r="C9" s="5">
        <f>C6+C8</f>
        <v>3395251</v>
      </c>
      <c r="D9" s="11">
        <v>0.2505</v>
      </c>
      <c r="E9" s="10">
        <f>C9*D9</f>
        <v>850510.37549999997</v>
      </c>
      <c r="F9" s="5">
        <f>F6+F8</f>
        <v>0</v>
      </c>
      <c r="G9" s="11"/>
      <c r="H9" s="13">
        <f>H6+H8</f>
        <v>3522851</v>
      </c>
      <c r="I9" s="16"/>
      <c r="J9" s="17"/>
      <c r="K9" s="13">
        <f>K6+K8</f>
        <v>3405251</v>
      </c>
    </row>
    <row r="10" spans="1:12">
      <c r="C10" s="5"/>
      <c r="D10" s="8"/>
      <c r="E10" s="10"/>
      <c r="F10" s="5"/>
      <c r="G10" s="8"/>
      <c r="H10" s="10"/>
      <c r="I10" s="16"/>
      <c r="J10" s="17"/>
      <c r="K10" s="13"/>
      <c r="L10" s="1"/>
    </row>
    <row r="11" spans="1:12">
      <c r="C11" s="5"/>
      <c r="D11" s="8"/>
      <c r="E11" s="10"/>
      <c r="F11" s="5"/>
      <c r="G11" s="8"/>
      <c r="H11" s="10"/>
      <c r="I11" s="16"/>
      <c r="J11" s="17"/>
      <c r="K11" s="13"/>
    </row>
    <row r="12" spans="1:12">
      <c r="B12" t="s">
        <v>8</v>
      </c>
      <c r="C12" s="5">
        <v>3095686</v>
      </c>
      <c r="D12" s="12" t="s">
        <v>9</v>
      </c>
      <c r="E12" s="10">
        <f>C12*1/20</f>
        <v>154784.29999999999</v>
      </c>
      <c r="F12" s="5">
        <v>3095686</v>
      </c>
      <c r="G12" s="20" t="s">
        <v>13</v>
      </c>
      <c r="H12" s="10">
        <f>F12*3/20</f>
        <v>464352.9</v>
      </c>
      <c r="I12" s="16"/>
      <c r="J12" s="17"/>
      <c r="K12" s="13">
        <f>E12</f>
        <v>154784.29999999999</v>
      </c>
    </row>
    <row r="13" spans="1:12">
      <c r="B13" s="2"/>
      <c r="C13" s="5"/>
      <c r="D13" s="8"/>
      <c r="E13" s="9"/>
      <c r="F13" s="5"/>
      <c r="G13" s="8"/>
      <c r="H13" s="13">
        <f>H9+H12</f>
        <v>3987203.9</v>
      </c>
      <c r="I13" s="5"/>
      <c r="J13" s="7"/>
      <c r="K13" s="13">
        <f>K9+K12</f>
        <v>3560035.3</v>
      </c>
    </row>
    <row r="14" spans="1:12">
      <c r="C14" s="6"/>
      <c r="D14" s="8"/>
      <c r="E14" s="13">
        <f>E9+E12</f>
        <v>1005294.6754999999</v>
      </c>
      <c r="F14" s="6"/>
      <c r="G14" s="12" t="s">
        <v>14</v>
      </c>
      <c r="H14" s="13">
        <f>H13*G14</f>
        <v>998794.57695000002</v>
      </c>
      <c r="I14" s="18" t="s">
        <v>10</v>
      </c>
      <c r="J14" s="12"/>
      <c r="K14" s="13">
        <f>K13*I14</f>
        <v>890008.82499999995</v>
      </c>
    </row>
    <row r="15" spans="1:12">
      <c r="C15" s="6"/>
      <c r="D15" s="8"/>
      <c r="E15" s="9"/>
      <c r="F15" s="6"/>
      <c r="G15" s="8"/>
      <c r="H15" s="9"/>
      <c r="I15" s="6"/>
      <c r="J15" s="8"/>
      <c r="K15" s="9"/>
    </row>
    <row r="16" spans="1:12">
      <c r="C16" s="6"/>
      <c r="D16" s="8"/>
      <c r="E16" s="9"/>
      <c r="F16" s="6"/>
      <c r="G16" s="14" t="s">
        <v>15</v>
      </c>
      <c r="H16" s="15">
        <v>1000000</v>
      </c>
      <c r="I16" s="6"/>
      <c r="J16" s="8"/>
      <c r="K16" s="9"/>
    </row>
    <row r="18" spans="9:13">
      <c r="I18" t="s">
        <v>19</v>
      </c>
      <c r="J18" t="s">
        <v>20</v>
      </c>
      <c r="K18" s="3">
        <v>892382</v>
      </c>
      <c r="L18" s="3">
        <f>H16</f>
        <v>1000000</v>
      </c>
      <c r="M18" s="3"/>
    </row>
    <row r="19" spans="9:13">
      <c r="J19" t="s">
        <v>21</v>
      </c>
      <c r="K19" s="3">
        <v>49295</v>
      </c>
      <c r="L19" s="3">
        <f>K19</f>
        <v>49295</v>
      </c>
      <c r="M19" s="3"/>
    </row>
    <row r="20" spans="9:13">
      <c r="J20" t="s">
        <v>22</v>
      </c>
      <c r="K20" s="3">
        <v>27340</v>
      </c>
      <c r="L20" s="3">
        <f>K20</f>
        <v>27340</v>
      </c>
      <c r="M20" s="3"/>
    </row>
    <row r="21" spans="9:13">
      <c r="K21" s="3">
        <f>SUM(K18:K20)</f>
        <v>969017</v>
      </c>
      <c r="L21" s="3">
        <f>SUM(L18:L20)</f>
        <v>1076635</v>
      </c>
      <c r="M21" s="3">
        <f>L21-K21</f>
        <v>107618</v>
      </c>
    </row>
    <row r="22" spans="9:13">
      <c r="K22" s="3"/>
      <c r="L22" s="3"/>
      <c r="M22" s="3"/>
    </row>
    <row r="23" spans="9:13">
      <c r="K23" s="3">
        <v>560000</v>
      </c>
      <c r="L23" s="3">
        <f>K23</f>
        <v>560000</v>
      </c>
    </row>
    <row r="24" spans="9:13">
      <c r="K24" s="3">
        <v>306000</v>
      </c>
      <c r="L24" s="3">
        <f t="shared" ref="L24:L26" si="0">K24</f>
        <v>306000</v>
      </c>
    </row>
    <row r="25" spans="9:13">
      <c r="K25" s="3">
        <v>969017</v>
      </c>
      <c r="L25" s="3">
        <v>1076635</v>
      </c>
    </row>
    <row r="26" spans="9:13">
      <c r="K26" s="3">
        <v>-138547</v>
      </c>
      <c r="L26" s="3">
        <f t="shared" si="0"/>
        <v>-138547</v>
      </c>
    </row>
    <row r="27" spans="9:13">
      <c r="K27" s="3">
        <f>SUM(K23:K26)</f>
        <v>1696470</v>
      </c>
      <c r="L27" s="3">
        <f>SUM(L23:L26)</f>
        <v>1804088</v>
      </c>
    </row>
    <row r="29" spans="9:13">
      <c r="I29" t="s">
        <v>16</v>
      </c>
      <c r="J29" s="3">
        <v>800000</v>
      </c>
      <c r="K29" s="3">
        <v>0</v>
      </c>
      <c r="L29" s="3">
        <v>0</v>
      </c>
      <c r="M29" s="3">
        <v>800000</v>
      </c>
    </row>
    <row r="30" spans="9:13">
      <c r="I30" t="s">
        <v>17</v>
      </c>
      <c r="J30" s="3">
        <v>500000</v>
      </c>
      <c r="K30" s="3">
        <f>J30*0.5%</f>
        <v>2500</v>
      </c>
      <c r="L30" s="3">
        <f>M30*0.5%</f>
        <v>2500</v>
      </c>
      <c r="M30" s="3">
        <v>500000</v>
      </c>
    </row>
    <row r="31" spans="9:13">
      <c r="I31" t="s">
        <v>18</v>
      </c>
      <c r="J31" s="3">
        <v>396470</v>
      </c>
      <c r="K31" s="3">
        <f>J31*0.7%</f>
        <v>2775.2899999999995</v>
      </c>
      <c r="L31" s="3">
        <f>M31*0.7%</f>
        <v>3528.6159999999995</v>
      </c>
      <c r="M31" s="3">
        <v>504088</v>
      </c>
    </row>
    <row r="32" spans="9:13">
      <c r="K32" s="3">
        <f>SUM(K29:K31)</f>
        <v>5275.2899999999991</v>
      </c>
      <c r="L32" s="3">
        <f>SUM(L29:L31)</f>
        <v>6028.616</v>
      </c>
      <c r="M32" s="4">
        <f>L32-K32</f>
        <v>753.32600000000093</v>
      </c>
    </row>
  </sheetData>
  <mergeCells count="3">
    <mergeCell ref="C2:E2"/>
    <mergeCell ref="F2:H2"/>
    <mergeCell ref="I2:K2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2020-06-30T08:44:17Z</cp:lastPrinted>
  <dcterms:created xsi:type="dcterms:W3CDTF">2020-06-30T04:59:52Z</dcterms:created>
  <dcterms:modified xsi:type="dcterms:W3CDTF">2021-12-25T16:39:40Z</dcterms:modified>
</cp:coreProperties>
</file>