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IMPÔTS\2022 revenus 2021 - IFI220101\"/>
    </mc:Choice>
  </mc:AlternateContent>
  <xr:revisionPtr revIDLastSave="0" documentId="13_ncr:1_{480BA5F9-F864-43BE-9BEF-E53B1B8498E2}" xr6:coauthVersionLast="47" xr6:coauthVersionMax="47" xr10:uidLastSave="{00000000-0000-0000-0000-000000000000}"/>
  <bookViews>
    <workbookView xWindow="22932" yWindow="1308" windowWidth="30936" windowHeight="17496" xr2:uid="{C54F79D7-A01E-44EA-8F54-E8E6F7B6F016}"/>
  </bookViews>
  <sheets>
    <sheet name="Feuil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M10" i="1"/>
  <c r="M12" i="1" s="1"/>
  <c r="M14" i="1" s="1"/>
  <c r="J18" i="1"/>
  <c r="J10" i="1"/>
  <c r="J12" i="1" s="1"/>
  <c r="J14" i="1" s="1"/>
  <c r="M20" i="1" l="1"/>
  <c r="M23" i="1" s="1"/>
  <c r="J20" i="1"/>
  <c r="J23" i="1" s="1"/>
  <c r="J26" i="1"/>
  <c r="K18" i="1"/>
  <c r="L10" i="1"/>
  <c r="K10" i="1"/>
  <c r="K12" i="1" s="1"/>
  <c r="K14" i="1" s="1"/>
  <c r="L18" i="1"/>
  <c r="M26" i="1" l="1"/>
  <c r="K20" i="1"/>
  <c r="K23" i="1" l="1"/>
  <c r="K26" i="1"/>
  <c r="L12" i="1"/>
  <c r="L14" i="1" s="1"/>
  <c r="L20" i="1" s="1"/>
  <c r="H10" i="1"/>
  <c r="G10" i="1"/>
  <c r="F10" i="1"/>
  <c r="D10" i="1"/>
  <c r="C10" i="1"/>
  <c r="B10" i="1"/>
  <c r="L26" i="1" l="1"/>
  <c r="L23" i="1"/>
  <c r="B23" i="1"/>
  <c r="B27" i="1" s="1"/>
  <c r="B29" i="1" s="1"/>
  <c r="C23" i="1"/>
  <c r="C27" i="1" s="1"/>
  <c r="C29" i="1" s="1"/>
  <c r="F23" i="1"/>
  <c r="F27" i="1" s="1"/>
  <c r="F29" i="1" s="1"/>
  <c r="G23" i="1"/>
  <c r="G27" i="1" s="1"/>
  <c r="G29" i="1" s="1"/>
  <c r="H23" i="1"/>
  <c r="H27" i="1" s="1"/>
  <c r="H29" i="1" s="1"/>
  <c r="D23" i="1"/>
  <c r="D27" i="1" s="1"/>
  <c r="D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L7" authorId="0" shapeId="0" xr:uid="{04900B21-709D-4AB1-BD10-E82CB100C31C}">
      <text>
        <r>
          <rPr>
            <b/>
            <sz val="9"/>
            <color indexed="81"/>
            <rFont val="Tahoma"/>
            <family val="2"/>
          </rPr>
          <t xml:space="preserve">Th. THOMAS :
</t>
        </r>
        <r>
          <rPr>
            <sz val="9"/>
            <color indexed="81"/>
            <rFont val="Tahoma"/>
            <family val="2"/>
          </rPr>
          <t xml:space="preserve">
Assurance AXA</t>
        </r>
      </text>
    </comment>
    <comment ref="M7" authorId="0" shapeId="0" xr:uid="{AD642357-65A9-485B-8136-44E8CD5925BE}">
      <text>
        <r>
          <rPr>
            <b/>
            <sz val="9"/>
            <color indexed="81"/>
            <rFont val="Tahoma"/>
            <family val="2"/>
          </rPr>
          <t xml:space="preserve">Th. THOMAS :
</t>
        </r>
        <r>
          <rPr>
            <sz val="9"/>
            <color indexed="81"/>
            <rFont val="Tahoma"/>
            <family val="2"/>
          </rPr>
          <t xml:space="preserve">
Assurance AXA</t>
        </r>
      </text>
    </comment>
    <comment ref="L11" authorId="0" shapeId="0" xr:uid="{63C4E36A-1A13-4368-B336-5B7AC089B1A2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Total actif immobilisé
</t>
        </r>
      </text>
    </comment>
    <comment ref="M11" authorId="0" shapeId="0" xr:uid="{BA50586F-691A-415B-992F-E9CF9BB2C66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Total actif immobilisé
</t>
        </r>
      </text>
    </comment>
    <comment ref="A15" authorId="0" shapeId="0" xr:uid="{FE1BE760-CA3C-40A9-B1D4-E36C27317779}">
      <text>
        <r>
          <rPr>
            <b/>
            <sz val="9"/>
            <color indexed="81"/>
            <rFont val="Tahoma"/>
            <family val="2"/>
          </rPr>
          <t>Th. THOMAS :</t>
        </r>
        <r>
          <rPr>
            <sz val="9"/>
            <color indexed="81"/>
            <rFont val="Tahoma"/>
            <family val="2"/>
          </rPr>
          <t xml:space="preserve">
A étaler sur 20 ans base CCT Associés de l'exercice de l'année en-cours</t>
        </r>
      </text>
    </comment>
    <comment ref="M28" authorId="0" shapeId="0" xr:uid="{C8273650-C27E-49DF-8720-ABDAAE45D822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Estimation TT à confirmer par M. RECALDE lors du RdV déclaration revenus</t>
        </r>
      </text>
    </comment>
  </commentList>
</comments>
</file>

<file path=xl/sharedStrings.xml><?xml version="1.0" encoding="utf-8"?>
<sst xmlns="http://schemas.openxmlformats.org/spreadsheetml/2006/main" count="36" uniqueCount="29">
  <si>
    <t>Valeur immeuble</t>
  </si>
  <si>
    <t>Passif</t>
  </si>
  <si>
    <t>Nb parts</t>
  </si>
  <si>
    <t>Administration</t>
  </si>
  <si>
    <t>Valeur 1 part</t>
  </si>
  <si>
    <t>Valeur administration</t>
  </si>
  <si>
    <t>Valeur déclarée</t>
  </si>
  <si>
    <t>A réintégrer</t>
  </si>
  <si>
    <t>ET / SCI</t>
  </si>
  <si>
    <t>TT / SCI</t>
  </si>
  <si>
    <t>Valeur Nette Comptable</t>
  </si>
  <si>
    <t>Plus Value Latente</t>
  </si>
  <si>
    <t>KP</t>
  </si>
  <si>
    <t>Total VALEUR</t>
  </si>
  <si>
    <t>CCT Associés</t>
  </si>
  <si>
    <t>Coeff valorisation</t>
  </si>
  <si>
    <t>Régul années antérieures</t>
  </si>
  <si>
    <t>Année en-cours</t>
  </si>
  <si>
    <t xml:space="preserve">Montant CCT </t>
  </si>
  <si>
    <t>Valeur nette SCI</t>
  </si>
  <si>
    <t>Nb parts %</t>
  </si>
  <si>
    <t>IRPP N &amp; IFI N+1</t>
  </si>
  <si>
    <t>2018 &amp; 2019</t>
  </si>
  <si>
    <t>2019 &amp; 2020</t>
  </si>
  <si>
    <t>2020 &amp; 2021</t>
  </si>
  <si>
    <t>2021 &amp; 2022</t>
  </si>
  <si>
    <t>bilan</t>
  </si>
  <si>
    <t>Valeur immeuble base</t>
  </si>
  <si>
    <t>Valeur vénale parts SCI pour 1 associé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</si>
</sst>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164" fontId="1" fillId="0" borderId="0" xfId="0" applyNumberFormat="1" applyFont="1"/>
    <xf numFmtId="164" fontId="0" fillId="0" borderId="0" xfId="0" applyNumberFormat="1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C047-FECA-4883-81B2-2B148AF4A5A1}">
  <dimension ref="A3:M29"/>
  <sheetViews>
    <sheetView tabSelected="1" workbookViewId="0">
      <selection activeCell="M9" sqref="M9"/>
    </sheetView>
  </sheetViews>
  <sheetFormatPr baseColWidth="10" defaultRowHeight="14.4" x14ac:dyDescent="0.3"/>
  <cols>
    <col min="1" max="1" width="32.109375" style="1" bestFit="1" customWidth="1"/>
    <col min="2" max="2" width="12.6640625" style="1" bestFit="1" customWidth="1"/>
  </cols>
  <sheetData>
    <row r="3" spans="1:13" x14ac:dyDescent="0.3">
      <c r="B3" s="7" t="s">
        <v>3</v>
      </c>
      <c r="C3" s="7"/>
      <c r="D3" s="7"/>
      <c r="F3" s="7" t="s">
        <v>8</v>
      </c>
      <c r="G3" s="7"/>
      <c r="H3" s="7"/>
      <c r="K3" s="7" t="s">
        <v>9</v>
      </c>
      <c r="L3" s="7"/>
      <c r="M3" s="7"/>
    </row>
    <row r="4" spans="1:13" x14ac:dyDescent="0.3">
      <c r="A4" s="1" t="s">
        <v>21</v>
      </c>
      <c r="B4" s="6" t="s">
        <v>22</v>
      </c>
      <c r="C4" s="6" t="s">
        <v>23</v>
      </c>
      <c r="D4" s="6" t="s">
        <v>24</v>
      </c>
      <c r="F4" s="6" t="s">
        <v>22</v>
      </c>
      <c r="G4" s="6" t="s">
        <v>23</v>
      </c>
      <c r="H4" s="6" t="s">
        <v>24</v>
      </c>
      <c r="J4" s="6" t="s">
        <v>22</v>
      </c>
      <c r="K4" s="6" t="s">
        <v>23</v>
      </c>
      <c r="L4" s="6" t="s">
        <v>24</v>
      </c>
      <c r="M4" s="6" t="s">
        <v>25</v>
      </c>
    </row>
    <row r="5" spans="1:13" x14ac:dyDescent="0.3">
      <c r="A5" s="1" t="s">
        <v>26</v>
      </c>
      <c r="B5" s="6"/>
      <c r="C5" s="6"/>
      <c r="D5" s="6"/>
      <c r="F5" s="6"/>
      <c r="G5" s="6"/>
      <c r="H5" s="6"/>
      <c r="J5" s="6">
        <v>2018</v>
      </c>
      <c r="K5" s="6">
        <v>2019</v>
      </c>
      <c r="L5" s="6">
        <v>2020</v>
      </c>
      <c r="M5" s="6">
        <v>2021</v>
      </c>
    </row>
    <row r="6" spans="1:13" x14ac:dyDescent="0.3">
      <c r="B6" s="6"/>
      <c r="C6" s="6"/>
      <c r="D6" s="6"/>
      <c r="F6" s="6"/>
      <c r="G6" s="6"/>
      <c r="H6" s="6"/>
      <c r="J6" s="6"/>
      <c r="K6" s="6"/>
      <c r="L6" s="6"/>
      <c r="M6" s="6"/>
    </row>
    <row r="7" spans="1:13" x14ac:dyDescent="0.3">
      <c r="A7" s="1" t="s">
        <v>27</v>
      </c>
      <c r="B7" s="1">
        <v>6390500</v>
      </c>
      <c r="C7" s="1">
        <v>6390500</v>
      </c>
      <c r="D7" s="1">
        <v>6390500</v>
      </c>
      <c r="F7" s="1">
        <v>6390500</v>
      </c>
      <c r="G7" s="1">
        <v>6390500</v>
      </c>
      <c r="H7" s="1">
        <v>6390500</v>
      </c>
      <c r="J7" s="1">
        <v>6380000</v>
      </c>
      <c r="K7" s="1">
        <v>6380000</v>
      </c>
      <c r="L7" s="1">
        <v>6815973</v>
      </c>
      <c r="M7" s="1">
        <v>6815973</v>
      </c>
    </row>
    <row r="8" spans="1:13" x14ac:dyDescent="0.3">
      <c r="A8" s="1" t="s">
        <v>15</v>
      </c>
      <c r="C8" s="1"/>
      <c r="D8" s="1"/>
      <c r="F8" s="1"/>
      <c r="G8" s="1"/>
      <c r="H8" s="1"/>
      <c r="J8" s="3">
        <v>0</v>
      </c>
      <c r="K8" s="3">
        <v>0.02</v>
      </c>
      <c r="L8" s="3">
        <v>0</v>
      </c>
      <c r="M8" s="3">
        <v>0.02</v>
      </c>
    </row>
    <row r="9" spans="1:13" x14ac:dyDescent="0.3">
      <c r="A9" s="1" t="s">
        <v>1</v>
      </c>
      <c r="C9" s="1"/>
      <c r="D9" s="1"/>
      <c r="F9" s="1"/>
      <c r="G9" s="1"/>
      <c r="H9" s="1"/>
      <c r="J9" s="1"/>
      <c r="K9" s="1"/>
      <c r="L9" s="1"/>
      <c r="M9" s="1"/>
    </row>
    <row r="10" spans="1:13" x14ac:dyDescent="0.3">
      <c r="A10" s="1" t="s">
        <v>0</v>
      </c>
      <c r="B10" s="1">
        <f>B7-B9</f>
        <v>6390500</v>
      </c>
      <c r="C10" s="1">
        <f>C7-C9</f>
        <v>6390500</v>
      </c>
      <c r="D10" s="1">
        <f>D7-D9</f>
        <v>6390500</v>
      </c>
      <c r="F10" s="1">
        <f>F7-F9</f>
        <v>6390500</v>
      </c>
      <c r="G10" s="1">
        <f t="shared" ref="G10" si="0">G7-G9</f>
        <v>6390500</v>
      </c>
      <c r="H10" s="1">
        <f t="shared" ref="H10" si="1">H7-H9</f>
        <v>6390500</v>
      </c>
      <c r="J10" s="1">
        <f>J7*(1+J8)</f>
        <v>6380000</v>
      </c>
      <c r="K10" s="1">
        <f>K7*(1+K8)</f>
        <v>6507600</v>
      </c>
      <c r="L10" s="1">
        <f>L7*(1+L8)</f>
        <v>6815973</v>
      </c>
      <c r="M10" s="1">
        <f>M7*(1+M8)</f>
        <v>6952292.46</v>
      </c>
    </row>
    <row r="11" spans="1:13" x14ac:dyDescent="0.3">
      <c r="A11" s="1" t="s">
        <v>10</v>
      </c>
      <c r="C11" s="1"/>
      <c r="D11" s="1"/>
      <c r="F11" s="1"/>
      <c r="G11" s="1"/>
      <c r="H11" s="1"/>
      <c r="J11" s="1">
        <v>3900568</v>
      </c>
      <c r="K11" s="1">
        <v>3900568</v>
      </c>
      <c r="L11" s="1">
        <v>3900568</v>
      </c>
      <c r="M11" s="1">
        <v>3900568</v>
      </c>
    </row>
    <row r="12" spans="1:13" x14ac:dyDescent="0.3">
      <c r="A12" s="1" t="s">
        <v>11</v>
      </c>
      <c r="C12" s="1"/>
      <c r="D12" s="1"/>
      <c r="F12" s="1"/>
      <c r="G12" s="1"/>
      <c r="H12" s="1"/>
      <c r="J12" s="1">
        <f>J10-J11</f>
        <v>2479432</v>
      </c>
      <c r="K12" s="1">
        <f>K10-K11</f>
        <v>2607032</v>
      </c>
      <c r="L12" s="1">
        <f>L10-L11</f>
        <v>2915405</v>
      </c>
      <c r="M12" s="1">
        <f>M10-M11</f>
        <v>3051724.46</v>
      </c>
    </row>
    <row r="13" spans="1:13" x14ac:dyDescent="0.3">
      <c r="A13" s="1" t="s">
        <v>12</v>
      </c>
      <c r="C13" s="1"/>
      <c r="D13" s="1"/>
      <c r="F13" s="1"/>
      <c r="G13" s="1"/>
      <c r="H13" s="1"/>
      <c r="J13" s="1">
        <v>887435</v>
      </c>
      <c r="K13" s="1">
        <v>915819</v>
      </c>
      <c r="L13" s="1">
        <v>935952</v>
      </c>
      <c r="M13" s="1">
        <v>1550494</v>
      </c>
    </row>
    <row r="14" spans="1:13" x14ac:dyDescent="0.3">
      <c r="A14" s="1" t="s">
        <v>13</v>
      </c>
      <c r="C14" s="1"/>
      <c r="D14" s="1"/>
      <c r="F14" s="1"/>
      <c r="G14" s="1"/>
      <c r="H14" s="1"/>
      <c r="J14" s="4">
        <f>J12+J13</f>
        <v>3366867</v>
      </c>
      <c r="K14" s="4">
        <f>K12+K13</f>
        <v>3522851</v>
      </c>
      <c r="L14" s="4">
        <f>L12+L13</f>
        <v>3851357</v>
      </c>
      <c r="M14" s="4">
        <f>M12+M13</f>
        <v>4602218.46</v>
      </c>
    </row>
    <row r="15" spans="1:13" x14ac:dyDescent="0.3">
      <c r="A15" s="1" t="s">
        <v>14</v>
      </c>
      <c r="C15" s="1"/>
      <c r="D15" s="1"/>
      <c r="F15" s="1"/>
      <c r="G15" s="1"/>
      <c r="H15" s="1"/>
      <c r="J15" s="1">
        <v>3140097</v>
      </c>
      <c r="K15" s="1">
        <v>3095686</v>
      </c>
      <c r="L15" s="5">
        <v>3079660</v>
      </c>
      <c r="M15" s="5">
        <v>2516875</v>
      </c>
    </row>
    <row r="16" spans="1:13" x14ac:dyDescent="0.3">
      <c r="A16" s="1" t="s">
        <v>16</v>
      </c>
      <c r="C16" s="1"/>
      <c r="D16" s="1"/>
      <c r="F16" s="1"/>
      <c r="G16" s="1"/>
      <c r="H16" s="1"/>
      <c r="J16" s="1">
        <v>0</v>
      </c>
      <c r="K16" s="1">
        <v>2</v>
      </c>
      <c r="L16" s="5">
        <v>3</v>
      </c>
      <c r="M16" s="5">
        <v>3</v>
      </c>
    </row>
    <row r="17" spans="1:13" x14ac:dyDescent="0.3">
      <c r="A17" s="1" t="s">
        <v>17</v>
      </c>
      <c r="C17" s="1"/>
      <c r="D17" s="1"/>
      <c r="F17" s="1"/>
      <c r="G17" s="1"/>
      <c r="H17" s="1"/>
      <c r="J17" s="1">
        <v>0</v>
      </c>
      <c r="K17" s="1">
        <v>1</v>
      </c>
      <c r="L17" s="5">
        <v>1</v>
      </c>
      <c r="M17" s="5">
        <v>1</v>
      </c>
    </row>
    <row r="18" spans="1:13" x14ac:dyDescent="0.3">
      <c r="A18" s="1" t="s">
        <v>18</v>
      </c>
      <c r="C18" s="1"/>
      <c r="D18" s="1"/>
      <c r="F18" s="1"/>
      <c r="G18" s="1"/>
      <c r="H18" s="1"/>
      <c r="J18" s="4">
        <f>J15*(J16+J17)/20</f>
        <v>0</v>
      </c>
      <c r="K18" s="4">
        <f>K15*(K16+K17)/20</f>
        <v>464352.9</v>
      </c>
      <c r="L18" s="4">
        <f>L15*(L16+L17)/20</f>
        <v>615932</v>
      </c>
      <c r="M18" s="4">
        <f>M15*(M16+M17)/20</f>
        <v>503375</v>
      </c>
    </row>
    <row r="19" spans="1:13" x14ac:dyDescent="0.3">
      <c r="C19" s="1"/>
      <c r="D19" s="1"/>
      <c r="F19" s="1"/>
      <c r="G19" s="1"/>
      <c r="H19" s="1"/>
      <c r="J19" s="1"/>
      <c r="K19" s="1"/>
      <c r="L19" s="5"/>
      <c r="M19" s="5"/>
    </row>
    <row r="20" spans="1:13" x14ac:dyDescent="0.3">
      <c r="A20" s="1" t="s">
        <v>19</v>
      </c>
      <c r="C20" s="1"/>
      <c r="D20" s="1"/>
      <c r="F20" s="1"/>
      <c r="G20" s="1"/>
      <c r="H20" s="1"/>
      <c r="J20" s="4">
        <f>J14+J18</f>
        <v>3366867</v>
      </c>
      <c r="K20" s="4">
        <f>K14+K18</f>
        <v>3987203.9</v>
      </c>
      <c r="L20" s="4">
        <f>L14+L18</f>
        <v>4467289</v>
      </c>
      <c r="M20" s="4">
        <f>M14+M18</f>
        <v>5105593.46</v>
      </c>
    </row>
    <row r="21" spans="1:13" x14ac:dyDescent="0.3">
      <c r="C21" s="1"/>
      <c r="D21" s="1"/>
      <c r="F21" s="1"/>
      <c r="G21" s="1"/>
      <c r="H21" s="1"/>
      <c r="J21" s="1"/>
      <c r="K21" s="1"/>
      <c r="L21" s="4"/>
      <c r="M21" s="4"/>
    </row>
    <row r="22" spans="1:13" x14ac:dyDescent="0.3">
      <c r="A22" s="1" t="s">
        <v>2</v>
      </c>
      <c r="B22" s="1">
        <v>1500</v>
      </c>
      <c r="C22" s="1">
        <v>1500</v>
      </c>
      <c r="D22" s="1">
        <v>1500</v>
      </c>
      <c r="F22" s="1">
        <v>1500</v>
      </c>
      <c r="G22" s="1">
        <v>1500</v>
      </c>
      <c r="H22" s="1">
        <v>1500</v>
      </c>
      <c r="J22" s="1">
        <v>1500</v>
      </c>
      <c r="K22" s="1">
        <v>1500</v>
      </c>
      <c r="L22" s="1">
        <v>1500</v>
      </c>
      <c r="M22" s="1">
        <v>1500</v>
      </c>
    </row>
    <row r="23" spans="1:13" x14ac:dyDescent="0.3">
      <c r="A23" s="1" t="s">
        <v>4</v>
      </c>
      <c r="B23" s="1">
        <f>B10/B22</f>
        <v>4260.333333333333</v>
      </c>
      <c r="C23" s="1">
        <f>C10/C22</f>
        <v>4260.333333333333</v>
      </c>
      <c r="D23" s="1">
        <f>D10/D22</f>
        <v>4260.333333333333</v>
      </c>
      <c r="F23" s="1">
        <f>F10/F22</f>
        <v>4260.333333333333</v>
      </c>
      <c r="G23" s="1">
        <f t="shared" ref="G23" si="2">G10/G22</f>
        <v>4260.333333333333</v>
      </c>
      <c r="H23" s="1">
        <f t="shared" ref="H23" si="3">H10/H22</f>
        <v>4260.333333333333</v>
      </c>
      <c r="J23" s="1">
        <f>J20/J22</f>
        <v>2244.578</v>
      </c>
      <c r="K23" s="1">
        <f>K20/K22</f>
        <v>2658.1359333333335</v>
      </c>
      <c r="L23" s="1">
        <f>L20/L22</f>
        <v>2978.1926666666668</v>
      </c>
      <c r="M23" s="1">
        <f>M20/M22</f>
        <v>3403.7289733333332</v>
      </c>
    </row>
    <row r="24" spans="1:13" x14ac:dyDescent="0.3">
      <c r="A24" s="1" t="s">
        <v>2</v>
      </c>
      <c r="B24" s="1">
        <v>376</v>
      </c>
      <c r="C24" s="1">
        <v>376</v>
      </c>
      <c r="D24" s="1">
        <v>376</v>
      </c>
      <c r="F24" s="1">
        <v>376</v>
      </c>
      <c r="G24" s="1">
        <v>376</v>
      </c>
      <c r="H24" s="1">
        <v>376</v>
      </c>
      <c r="J24" s="1">
        <v>376</v>
      </c>
      <c r="K24" s="1">
        <v>376</v>
      </c>
      <c r="L24" s="1">
        <v>376</v>
      </c>
      <c r="M24" s="1">
        <v>376</v>
      </c>
    </row>
    <row r="25" spans="1:13" x14ac:dyDescent="0.3">
      <c r="A25" s="1" t="s">
        <v>20</v>
      </c>
      <c r="C25" s="1"/>
      <c r="D25" s="1"/>
      <c r="F25" s="1"/>
      <c r="G25" s="1"/>
      <c r="H25" s="1"/>
      <c r="J25" s="2">
        <v>0.2505</v>
      </c>
      <c r="K25" s="2">
        <v>0.2505</v>
      </c>
      <c r="L25" s="2">
        <v>0.2505</v>
      </c>
      <c r="M25" s="2">
        <v>0.2505</v>
      </c>
    </row>
    <row r="26" spans="1:13" x14ac:dyDescent="0.3">
      <c r="A26" s="1" t="s">
        <v>28</v>
      </c>
      <c r="C26" s="1"/>
      <c r="D26" s="1"/>
      <c r="F26" s="1"/>
      <c r="G26" s="1"/>
      <c r="H26" s="1"/>
      <c r="J26" s="1">
        <f>J20*J25</f>
        <v>843400.18350000004</v>
      </c>
      <c r="K26" s="1">
        <f>K20*K25</f>
        <v>998794.57695000002</v>
      </c>
      <c r="L26" s="1">
        <f>L20*L25</f>
        <v>1119055.8944999999</v>
      </c>
      <c r="M26" s="1">
        <f>M20*M25</f>
        <v>1278951.1617300001</v>
      </c>
    </row>
    <row r="27" spans="1:13" x14ac:dyDescent="0.3">
      <c r="A27" s="1" t="s">
        <v>5</v>
      </c>
      <c r="B27" s="1">
        <f>B23*B24</f>
        <v>1601885.3333333333</v>
      </c>
      <c r="C27" s="1">
        <f>C23*C24</f>
        <v>1601885.3333333333</v>
      </c>
      <c r="D27" s="1">
        <f>D23*D24</f>
        <v>1601885.3333333333</v>
      </c>
      <c r="F27" s="1">
        <f>F23*F24</f>
        <v>1601885.3333333333</v>
      </c>
      <c r="G27" s="1">
        <f>G23*G24</f>
        <v>1601885.3333333333</v>
      </c>
      <c r="H27" s="1">
        <f>H23*H24</f>
        <v>1601885.3333333333</v>
      </c>
      <c r="J27" s="1"/>
      <c r="K27" s="1"/>
      <c r="L27" s="1"/>
      <c r="M27" s="1"/>
    </row>
    <row r="28" spans="1:13" x14ac:dyDescent="0.3">
      <c r="A28" s="1" t="s">
        <v>6</v>
      </c>
      <c r="B28" s="1">
        <v>803625</v>
      </c>
      <c r="C28" s="1">
        <v>892382</v>
      </c>
      <c r="D28" s="1">
        <v>1040000</v>
      </c>
      <c r="F28" s="1">
        <v>803625</v>
      </c>
      <c r="G28" s="1">
        <v>892382</v>
      </c>
      <c r="H28" s="1">
        <v>1040000</v>
      </c>
      <c r="J28" s="1">
        <v>846000</v>
      </c>
      <c r="K28" s="1">
        <v>1000000</v>
      </c>
      <c r="L28" s="1">
        <v>1120000</v>
      </c>
      <c r="M28" s="1">
        <v>1300000</v>
      </c>
    </row>
    <row r="29" spans="1:13" x14ac:dyDescent="0.3">
      <c r="A29" s="1" t="s">
        <v>7</v>
      </c>
      <c r="B29" s="1">
        <f>B27-B28</f>
        <v>798260.33333333326</v>
      </c>
      <c r="C29" s="1">
        <f t="shared" ref="C29:D29" si="4">C27-C28</f>
        <v>709503.33333333326</v>
      </c>
      <c r="D29" s="1">
        <f t="shared" si="4"/>
        <v>561885.33333333326</v>
      </c>
      <c r="F29" s="1">
        <f>F27-F28</f>
        <v>798260.33333333326</v>
      </c>
      <c r="G29" s="1">
        <f t="shared" ref="G29" si="5">G27-G28</f>
        <v>709503.33333333326</v>
      </c>
      <c r="H29" s="1">
        <f t="shared" ref="H29" si="6">H27-H28</f>
        <v>561885.33333333326</v>
      </c>
      <c r="J29" s="1"/>
      <c r="K29" s="1"/>
      <c r="L29" s="1"/>
    </row>
  </sheetData>
  <mergeCells count="3">
    <mergeCell ref="B3:D3"/>
    <mergeCell ref="F3:H3"/>
    <mergeCell ref="K3:M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2022-04-24T14:04:14Z</dcterms:created>
  <dcterms:modified xsi:type="dcterms:W3CDTF">2022-04-26T13:04:54Z</dcterms:modified>
</cp:coreProperties>
</file>