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4 revenus 2023 - IFI240101\"/>
    </mc:Choice>
  </mc:AlternateContent>
  <xr:revisionPtr revIDLastSave="0" documentId="13_ncr:1_{C72C076B-D3F8-4DB2-ACBF-41BFC5A55F3E}" xr6:coauthVersionLast="47" xr6:coauthVersionMax="47" xr10:uidLastSave="{00000000-0000-0000-0000-000000000000}"/>
  <bookViews>
    <workbookView xWindow="28680" yWindow="1650" windowWidth="29040" windowHeight="16440" tabRatio="192" xr2:uid="{85ABA0BF-CBF9-4EEE-991E-BA15BEE494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1" l="1"/>
  <c r="Z37" i="1"/>
  <c r="X37" i="1"/>
  <c r="V37" i="1"/>
  <c r="T37" i="1"/>
  <c r="R37" i="1"/>
  <c r="P37" i="1"/>
  <c r="N37" i="1"/>
  <c r="L37" i="1"/>
  <c r="J37" i="1"/>
  <c r="H37" i="1"/>
  <c r="F37" i="1"/>
  <c r="D37" i="1"/>
  <c r="Z36" i="1"/>
  <c r="X36" i="1"/>
  <c r="V36" i="1"/>
  <c r="T36" i="1"/>
  <c r="R36" i="1"/>
  <c r="P36" i="1"/>
  <c r="N36" i="1"/>
  <c r="L36" i="1"/>
  <c r="J36" i="1"/>
  <c r="H36" i="1"/>
  <c r="F36" i="1"/>
  <c r="D36" i="1"/>
  <c r="D40" i="1" s="1"/>
  <c r="D41" i="1" s="1"/>
  <c r="Z35" i="1"/>
  <c r="X35" i="1"/>
  <c r="V35" i="1"/>
  <c r="T35" i="1"/>
  <c r="R35" i="1"/>
  <c r="P35" i="1"/>
  <c r="N35" i="1"/>
  <c r="L35" i="1"/>
  <c r="J35" i="1"/>
  <c r="H35" i="1"/>
  <c r="F35" i="1"/>
  <c r="D35" i="1"/>
  <c r="Z34" i="1"/>
  <c r="X34" i="1"/>
  <c r="V34" i="1"/>
  <c r="T34" i="1"/>
  <c r="R34" i="1"/>
  <c r="P34" i="1"/>
  <c r="N34" i="1"/>
  <c r="L34" i="1"/>
  <c r="J34" i="1"/>
  <c r="H34" i="1"/>
  <c r="F34" i="1"/>
  <c r="D34" i="1"/>
  <c r="Z33" i="1"/>
  <c r="Z40" i="1" s="1"/>
  <c r="Z41" i="1" s="1"/>
  <c r="X33" i="1"/>
  <c r="X38" i="1" s="1"/>
  <c r="V33" i="1"/>
  <c r="T33" i="1"/>
  <c r="R33" i="1"/>
  <c r="R38" i="1" s="1"/>
  <c r="P33" i="1"/>
  <c r="N33" i="1"/>
  <c r="L33" i="1"/>
  <c r="L40" i="1" s="1"/>
  <c r="L41" i="1" s="1"/>
  <c r="J33" i="1"/>
  <c r="H33" i="1"/>
  <c r="H38" i="1" s="1"/>
  <c r="F33" i="1"/>
  <c r="D33" i="1"/>
  <c r="AB32" i="1"/>
  <c r="AB29" i="1"/>
  <c r="L19" i="1"/>
  <c r="H19" i="1"/>
  <c r="V40" i="1" l="1"/>
  <c r="V41" i="1" s="1"/>
  <c r="T40" i="1"/>
  <c r="T41" i="1" s="1"/>
  <c r="N40" i="1"/>
  <c r="N41" i="1" s="1"/>
  <c r="D38" i="1"/>
  <c r="D42" i="1" s="1"/>
  <c r="D44" i="1" s="1"/>
  <c r="T38" i="1"/>
  <c r="X40" i="1"/>
  <c r="X41" i="1" s="1"/>
  <c r="X42" i="1" s="1"/>
  <c r="X44" i="1" s="1"/>
  <c r="AB34" i="1"/>
  <c r="AB36" i="1"/>
  <c r="F38" i="1"/>
  <c r="F42" i="1" s="1"/>
  <c r="F44" i="1" s="1"/>
  <c r="AB33" i="1"/>
  <c r="J38" i="1"/>
  <c r="Z38" i="1"/>
  <c r="AB37" i="1"/>
  <c r="F40" i="1"/>
  <c r="F41" i="1" s="1"/>
  <c r="N38" i="1"/>
  <c r="H40" i="1"/>
  <c r="H41" i="1" s="1"/>
  <c r="H42" i="1" s="1"/>
  <c r="H44" i="1" s="1"/>
  <c r="P40" i="1"/>
  <c r="P41" i="1" s="1"/>
  <c r="AB35" i="1"/>
  <c r="J40" i="1"/>
  <c r="J41" i="1" s="1"/>
  <c r="Z42" i="1"/>
  <c r="L38" i="1"/>
  <c r="L42" i="1" s="1"/>
  <c r="L44" i="1" s="1"/>
  <c r="R40" i="1"/>
  <c r="R41" i="1" s="1"/>
  <c r="R42" i="1" s="1"/>
  <c r="R44" i="1" s="1"/>
  <c r="V38" i="1"/>
  <c r="V42" i="1" s="1"/>
  <c r="V44" i="1" s="1"/>
  <c r="P38" i="1"/>
  <c r="D7" i="1"/>
  <c r="AE13" i="1"/>
  <c r="AB50" i="1"/>
  <c r="AB49" i="1"/>
  <c r="AB48" i="1"/>
  <c r="AF48" i="1" s="1"/>
  <c r="Z51" i="1"/>
  <c r="Z53" i="1" s="1"/>
  <c r="X51" i="1"/>
  <c r="X53" i="1" s="1"/>
  <c r="V51" i="1"/>
  <c r="V54" i="1" s="1"/>
  <c r="T51" i="1"/>
  <c r="T54" i="1" s="1"/>
  <c r="R51" i="1"/>
  <c r="R52" i="1" s="1"/>
  <c r="P51" i="1"/>
  <c r="P55" i="1" s="1"/>
  <c r="N51" i="1"/>
  <c r="N55" i="1" s="1"/>
  <c r="L51" i="1"/>
  <c r="L53" i="1" s="1"/>
  <c r="J51" i="1"/>
  <c r="J53" i="1" s="1"/>
  <c r="H51" i="1"/>
  <c r="H53" i="1" s="1"/>
  <c r="F51" i="1"/>
  <c r="F54" i="1" s="1"/>
  <c r="D51" i="1"/>
  <c r="D55" i="1" s="1"/>
  <c r="AB47" i="1"/>
  <c r="AF47" i="1" s="1"/>
  <c r="AB18" i="1"/>
  <c r="AB6" i="1"/>
  <c r="Z23" i="1"/>
  <c r="X23" i="1"/>
  <c r="Z22" i="1"/>
  <c r="X22" i="1"/>
  <c r="Z21" i="1"/>
  <c r="X21" i="1"/>
  <c r="Z20" i="1"/>
  <c r="X20" i="1"/>
  <c r="Z19" i="1"/>
  <c r="X19" i="1"/>
  <c r="Z10" i="1"/>
  <c r="X10" i="1"/>
  <c r="Z9" i="1"/>
  <c r="Z13" i="1" s="1"/>
  <c r="X9" i="1"/>
  <c r="X13" i="1" s="1"/>
  <c r="X14" i="1" s="1"/>
  <c r="Z8" i="1"/>
  <c r="X8" i="1"/>
  <c r="Z7" i="1"/>
  <c r="X7" i="1"/>
  <c r="V23" i="1"/>
  <c r="T23" i="1"/>
  <c r="R23" i="1"/>
  <c r="P23" i="1"/>
  <c r="N23" i="1"/>
  <c r="V22" i="1"/>
  <c r="T22" i="1"/>
  <c r="R22" i="1"/>
  <c r="P22" i="1"/>
  <c r="N22" i="1"/>
  <c r="V21" i="1"/>
  <c r="T21" i="1"/>
  <c r="R21" i="1"/>
  <c r="P21" i="1"/>
  <c r="N21" i="1"/>
  <c r="V20" i="1"/>
  <c r="T20" i="1"/>
  <c r="R20" i="1"/>
  <c r="P20" i="1"/>
  <c r="N20" i="1"/>
  <c r="V19" i="1"/>
  <c r="T19" i="1"/>
  <c r="R19" i="1"/>
  <c r="P19" i="1"/>
  <c r="N19" i="1"/>
  <c r="V10" i="1"/>
  <c r="T10" i="1"/>
  <c r="R10" i="1"/>
  <c r="P10" i="1"/>
  <c r="N10" i="1"/>
  <c r="V9" i="1"/>
  <c r="V13" i="1" s="1"/>
  <c r="V14" i="1" s="1"/>
  <c r="T9" i="1"/>
  <c r="R9" i="1"/>
  <c r="R13" i="1" s="1"/>
  <c r="R14" i="1" s="1"/>
  <c r="P9" i="1"/>
  <c r="P13" i="1" s="1"/>
  <c r="P14" i="1" s="1"/>
  <c r="N9" i="1"/>
  <c r="N13" i="1" s="1"/>
  <c r="N14" i="1" s="1"/>
  <c r="V8" i="1"/>
  <c r="T8" i="1"/>
  <c r="R8" i="1"/>
  <c r="P8" i="1"/>
  <c r="N8" i="1"/>
  <c r="V7" i="1"/>
  <c r="T7" i="1"/>
  <c r="R7" i="1"/>
  <c r="P7" i="1"/>
  <c r="N7" i="1"/>
  <c r="L23" i="1"/>
  <c r="L22" i="1"/>
  <c r="L21" i="1"/>
  <c r="L20" i="1"/>
  <c r="L10" i="1"/>
  <c r="L9" i="1"/>
  <c r="L13" i="1" s="1"/>
  <c r="L14" i="1" s="1"/>
  <c r="L8" i="1"/>
  <c r="L7" i="1"/>
  <c r="J23" i="1"/>
  <c r="H23" i="1"/>
  <c r="J22" i="1"/>
  <c r="H22" i="1"/>
  <c r="J21" i="1"/>
  <c r="H21" i="1"/>
  <c r="J20" i="1"/>
  <c r="H20" i="1"/>
  <c r="J19" i="1"/>
  <c r="J10" i="1"/>
  <c r="H10" i="1"/>
  <c r="J9" i="1"/>
  <c r="J13" i="1" s="1"/>
  <c r="J14" i="1" s="1"/>
  <c r="H9" i="1"/>
  <c r="H13" i="1" s="1"/>
  <c r="H14" i="1" s="1"/>
  <c r="J8" i="1"/>
  <c r="H8" i="1"/>
  <c r="J7" i="1"/>
  <c r="H7" i="1"/>
  <c r="F23" i="1"/>
  <c r="F22" i="1"/>
  <c r="F21" i="1"/>
  <c r="F20" i="1"/>
  <c r="F19" i="1"/>
  <c r="F10" i="1"/>
  <c r="F9" i="1"/>
  <c r="F13" i="1" s="1"/>
  <c r="F14" i="1" s="1"/>
  <c r="F8" i="1"/>
  <c r="F7" i="1"/>
  <c r="D23" i="1"/>
  <c r="D22" i="1"/>
  <c r="D21" i="1"/>
  <c r="D20" i="1"/>
  <c r="D19" i="1"/>
  <c r="D10" i="1"/>
  <c r="D9" i="1"/>
  <c r="D13" i="1" s="1"/>
  <c r="D14" i="1" s="1"/>
  <c r="D8" i="1"/>
  <c r="T42" i="1" l="1"/>
  <c r="T44" i="1" s="1"/>
  <c r="N42" i="1"/>
  <c r="N44" i="1" s="1"/>
  <c r="J42" i="1"/>
  <c r="J44" i="1" s="1"/>
  <c r="P42" i="1"/>
  <c r="P44" i="1" s="1"/>
  <c r="AB41" i="1"/>
  <c r="AB38" i="1"/>
  <c r="Z44" i="1"/>
  <c r="AB40" i="1"/>
  <c r="T13" i="1"/>
  <c r="T14" i="1" s="1"/>
  <c r="AF57" i="1"/>
  <c r="AB51" i="1"/>
  <c r="N53" i="1"/>
  <c r="H54" i="1"/>
  <c r="X54" i="1"/>
  <c r="T52" i="1"/>
  <c r="R55" i="1"/>
  <c r="F52" i="1"/>
  <c r="V52" i="1"/>
  <c r="P53" i="1"/>
  <c r="J54" i="1"/>
  <c r="Z54" i="1"/>
  <c r="T55" i="1"/>
  <c r="H52" i="1"/>
  <c r="X52" i="1"/>
  <c r="R53" i="1"/>
  <c r="L54" i="1"/>
  <c r="F55" i="1"/>
  <c r="V55" i="1"/>
  <c r="J52" i="1"/>
  <c r="Z52" i="1"/>
  <c r="T53" i="1"/>
  <c r="N54" i="1"/>
  <c r="H55" i="1"/>
  <c r="X55" i="1"/>
  <c r="L52" i="1"/>
  <c r="F53" i="1"/>
  <c r="V53" i="1"/>
  <c r="P54" i="1"/>
  <c r="J55" i="1"/>
  <c r="Z55" i="1"/>
  <c r="N52" i="1"/>
  <c r="R54" i="1"/>
  <c r="L55" i="1"/>
  <c r="P52" i="1"/>
  <c r="D52" i="1"/>
  <c r="D53" i="1"/>
  <c r="D54" i="1"/>
  <c r="X26" i="1"/>
  <c r="X27" i="1" s="1"/>
  <c r="L11" i="1"/>
  <c r="L15" i="1" s="1"/>
  <c r="H26" i="1"/>
  <c r="H27" i="1" s="1"/>
  <c r="J26" i="1"/>
  <c r="J27" i="1" s="1"/>
  <c r="L26" i="1"/>
  <c r="L27" i="1" s="1"/>
  <c r="V11" i="1"/>
  <c r="V15" i="1" s="1"/>
  <c r="T24" i="1"/>
  <c r="P24" i="1"/>
  <c r="V24" i="1"/>
  <c r="AB22" i="1"/>
  <c r="X11" i="1"/>
  <c r="X15" i="1" s="1"/>
  <c r="AB7" i="1"/>
  <c r="AB19" i="1"/>
  <c r="AB23" i="1"/>
  <c r="V26" i="1"/>
  <c r="V27" i="1" s="1"/>
  <c r="AB8" i="1"/>
  <c r="P11" i="1"/>
  <c r="P15" i="1" s="1"/>
  <c r="F11" i="1"/>
  <c r="F15" i="1" s="1"/>
  <c r="AB21" i="1"/>
  <c r="D26" i="1"/>
  <c r="D27" i="1" s="1"/>
  <c r="AB10" i="1"/>
  <c r="Z14" i="1"/>
  <c r="F24" i="1"/>
  <c r="J24" i="1"/>
  <c r="N24" i="1"/>
  <c r="N11" i="1"/>
  <c r="N15" i="1" s="1"/>
  <c r="R24" i="1"/>
  <c r="AB9" i="1"/>
  <c r="H11" i="1"/>
  <c r="H15" i="1" s="1"/>
  <c r="Z11" i="1"/>
  <c r="J11" i="1"/>
  <c r="J15" i="1" s="1"/>
  <c r="R11" i="1"/>
  <c r="R15" i="1" s="1"/>
  <c r="T11" i="1"/>
  <c r="X24" i="1"/>
  <c r="Z26" i="1"/>
  <c r="H24" i="1"/>
  <c r="Z24" i="1"/>
  <c r="AB20" i="1"/>
  <c r="N26" i="1"/>
  <c r="N27" i="1" s="1"/>
  <c r="P26" i="1"/>
  <c r="P27" i="1" s="1"/>
  <c r="R26" i="1"/>
  <c r="R27" i="1" s="1"/>
  <c r="T26" i="1"/>
  <c r="T27" i="1" s="1"/>
  <c r="L24" i="1"/>
  <c r="F26" i="1"/>
  <c r="F27" i="1" s="1"/>
  <c r="D24" i="1"/>
  <c r="D11" i="1"/>
  <c r="D15" i="1" s="1"/>
  <c r="AB44" i="1" l="1"/>
  <c r="AB42" i="1"/>
  <c r="AB13" i="1"/>
  <c r="X28" i="1"/>
  <c r="X30" i="1" s="1"/>
  <c r="AG40" i="1"/>
  <c r="AE40" i="1"/>
  <c r="V28" i="1"/>
  <c r="V30" i="1" s="1"/>
  <c r="T28" i="1"/>
  <c r="T30" i="1" s="1"/>
  <c r="L28" i="1"/>
  <c r="L30" i="1" s="1"/>
  <c r="R28" i="1"/>
  <c r="R30" i="1" s="1"/>
  <c r="P28" i="1"/>
  <c r="P30" i="1" s="1"/>
  <c r="N28" i="1"/>
  <c r="N30" i="1" s="1"/>
  <c r="J28" i="1"/>
  <c r="J30" i="1" s="1"/>
  <c r="H28" i="1"/>
  <c r="H30" i="1" s="1"/>
  <c r="F28" i="1"/>
  <c r="F30" i="1" s="1"/>
  <c r="D28" i="1"/>
  <c r="D30" i="1" s="1"/>
  <c r="AB14" i="1"/>
  <c r="AD14" i="1" s="1"/>
  <c r="T15" i="1"/>
  <c r="T56" i="1"/>
  <c r="H56" i="1"/>
  <c r="L56" i="1"/>
  <c r="N56" i="1"/>
  <c r="R56" i="1"/>
  <c r="Z56" i="1"/>
  <c r="AB55" i="1"/>
  <c r="AB53" i="1"/>
  <c r="AB54" i="1"/>
  <c r="J56" i="1"/>
  <c r="AB52" i="1"/>
  <c r="P56" i="1"/>
  <c r="V56" i="1"/>
  <c r="F56" i="1"/>
  <c r="X56" i="1"/>
  <c r="D56" i="1"/>
  <c r="AB11" i="1"/>
  <c r="Z15" i="1"/>
  <c r="Z27" i="1"/>
  <c r="Z28" i="1" s="1"/>
  <c r="Z30" i="1" s="1"/>
  <c r="AB26" i="1"/>
  <c r="AD13" i="1"/>
  <c r="AB24" i="1"/>
  <c r="AB30" i="1" l="1"/>
  <c r="AB15" i="1"/>
  <c r="AE26" i="1"/>
  <c r="AE57" i="1" s="1"/>
  <c r="AG26" i="1"/>
  <c r="AG57" i="1" s="1"/>
  <c r="AB56" i="1"/>
  <c r="AB27" i="1"/>
  <c r="AB28" i="1"/>
</calcChain>
</file>

<file path=xl/sharedStrings.xml><?xml version="1.0" encoding="utf-8"?>
<sst xmlns="http://schemas.openxmlformats.org/spreadsheetml/2006/main" count="48" uniqueCount="23">
  <si>
    <t>Retraite personnelle</t>
  </si>
  <si>
    <t>CASA</t>
  </si>
  <si>
    <t>CSG imposable</t>
  </si>
  <si>
    <t>CSG non imposable</t>
  </si>
  <si>
    <t>CRDS</t>
  </si>
  <si>
    <t>Total retenues</t>
  </si>
  <si>
    <t>Base imposable</t>
  </si>
  <si>
    <t xml:space="preserve">Taux </t>
  </si>
  <si>
    <t>Assurance  Retraite</t>
  </si>
  <si>
    <t>Retraite Nette</t>
  </si>
  <si>
    <t>Agirc-Arrco</t>
  </si>
  <si>
    <t>COTAM maladie</t>
  </si>
  <si>
    <t>Attestation Prélèvement à la source</t>
  </si>
  <si>
    <t>Acompte 2021</t>
  </si>
  <si>
    <t>Acompte Agirc-Acco</t>
  </si>
  <si>
    <t>Acompte CARSAT</t>
  </si>
  <si>
    <t>Acompte Fonciers</t>
  </si>
  <si>
    <t>Prlvt solidarité</t>
  </si>
  <si>
    <t>Acompte Prlvt Sociaux</t>
  </si>
  <si>
    <t>Base imposition</t>
  </si>
  <si>
    <t>Total Prlvt sociaux</t>
  </si>
  <si>
    <t>Rbst sur allocation</t>
  </si>
  <si>
    <t>Commerçants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</si>
</sst>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 textRotation="90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104C-B071-48EB-852B-34146BF6F61C}">
  <dimension ref="A2:AG57"/>
  <sheetViews>
    <sheetView tabSelected="1" zoomScaleNormal="100" workbookViewId="0">
      <pane xSplit="3630" ySplit="1725" topLeftCell="K22" activePane="bottomRight"/>
      <selection activeCell="M4" sqref="A4:XFD4"/>
      <selection pane="topRight" activeCell="Y5" sqref="Y5"/>
      <selection pane="bottomLeft" activeCell="B49" sqref="A49:XFD49"/>
      <selection pane="bottomRight" activeCell="S41" sqref="S41"/>
    </sheetView>
  </sheetViews>
  <sheetFormatPr baseColWidth="10" defaultRowHeight="14.4" x14ac:dyDescent="0.3"/>
  <cols>
    <col min="1" max="1" width="11.5546875" customWidth="1"/>
    <col min="2" max="2" width="17.5546875" style="3" bestFit="1" customWidth="1"/>
    <col min="3" max="3" width="11.5546875" style="2"/>
    <col min="5" max="5" width="11.5546875" style="2"/>
    <col min="6" max="6" width="11.77734375" bestFit="1" customWidth="1"/>
    <col min="7" max="7" width="11.5546875" style="2"/>
    <col min="9" max="9" width="11.5546875" style="2"/>
    <col min="11" max="11" width="11.5546875" style="2"/>
    <col min="13" max="13" width="11.5546875" style="2"/>
    <col min="15" max="15" width="11.5546875" style="2"/>
    <col min="17" max="17" width="11.5546875" style="2"/>
    <col min="19" max="19" width="11.5546875" style="2"/>
    <col min="21" max="21" width="11.5546875" style="2"/>
    <col min="23" max="23" width="11.5546875" style="2"/>
    <col min="25" max="25" width="11.5546875" style="2"/>
    <col min="28" max="29" width="11.5546875" style="1"/>
  </cols>
  <sheetData>
    <row r="2" spans="1:33" x14ac:dyDescent="0.3">
      <c r="AC2" s="10" t="s">
        <v>12</v>
      </c>
    </row>
    <row r="3" spans="1:33" x14ac:dyDescent="0.3">
      <c r="AC3" s="10"/>
    </row>
    <row r="4" spans="1:33" x14ac:dyDescent="0.3">
      <c r="C4" s="9">
        <v>44927</v>
      </c>
      <c r="D4" s="9"/>
      <c r="E4" s="9">
        <v>44958</v>
      </c>
      <c r="F4" s="9"/>
      <c r="G4" s="9">
        <v>44986</v>
      </c>
      <c r="H4" s="9"/>
      <c r="I4" s="9">
        <v>45017</v>
      </c>
      <c r="J4" s="9"/>
      <c r="K4" s="9">
        <v>45047</v>
      </c>
      <c r="L4" s="9"/>
      <c r="M4" s="9">
        <v>45078</v>
      </c>
      <c r="N4" s="9"/>
      <c r="O4" s="9">
        <v>45108</v>
      </c>
      <c r="P4" s="9"/>
      <c r="Q4" s="9">
        <v>45139</v>
      </c>
      <c r="R4" s="9"/>
      <c r="S4" s="9">
        <v>45170</v>
      </c>
      <c r="T4" s="9"/>
      <c r="U4" s="9">
        <v>45200</v>
      </c>
      <c r="V4" s="9"/>
      <c r="W4" s="9">
        <v>45231</v>
      </c>
      <c r="X4" s="9"/>
      <c r="Y4" s="9">
        <v>45261</v>
      </c>
      <c r="Z4" s="9"/>
      <c r="AC4" s="10"/>
    </row>
    <row r="6" spans="1:33" x14ac:dyDescent="0.3">
      <c r="A6" s="11" t="s">
        <v>8</v>
      </c>
      <c r="B6" s="3" t="s">
        <v>0</v>
      </c>
      <c r="D6">
        <v>727.48</v>
      </c>
      <c r="F6">
        <v>727.48</v>
      </c>
      <c r="H6">
        <v>727.48</v>
      </c>
      <c r="J6">
        <v>727.48</v>
      </c>
      <c r="L6">
        <v>727.48</v>
      </c>
      <c r="N6">
        <v>727.48</v>
      </c>
      <c r="P6">
        <v>727.48</v>
      </c>
      <c r="R6">
        <v>727.48</v>
      </c>
      <c r="T6">
        <v>727.48</v>
      </c>
      <c r="V6">
        <v>727.48</v>
      </c>
      <c r="X6">
        <v>727.48</v>
      </c>
      <c r="Z6">
        <v>727.48</v>
      </c>
      <c r="AB6" s="1">
        <f>Z6+X6+V6+T6+R6+P6+N6+L6+J6+H6+F6+D6</f>
        <v>8729.7599999999984</v>
      </c>
    </row>
    <row r="7" spans="1:33" x14ac:dyDescent="0.3">
      <c r="A7" s="11"/>
      <c r="B7" s="3" t="s">
        <v>1</v>
      </c>
      <c r="C7" s="2">
        <v>-3.0000000000000001E-3</v>
      </c>
      <c r="D7" s="1">
        <f>ROUNDDOWN(D6*C7,2)</f>
        <v>-2.1800000000000002</v>
      </c>
      <c r="E7" s="2">
        <v>-3.0000000000000001E-3</v>
      </c>
      <c r="F7" s="1">
        <f>ROUNDDOWN(F6*E7,2)</f>
        <v>-2.1800000000000002</v>
      </c>
      <c r="G7" s="2">
        <v>-3.0000000000000001E-3</v>
      </c>
      <c r="H7" s="1">
        <f>ROUNDDOWN(H6*G7,2)</f>
        <v>-2.1800000000000002</v>
      </c>
      <c r="I7" s="2">
        <v>-3.0000000000000001E-3</v>
      </c>
      <c r="J7" s="1">
        <f>ROUNDDOWN(J6*I7,2)</f>
        <v>-2.1800000000000002</v>
      </c>
      <c r="K7" s="2">
        <v>-3.0000000000000001E-3</v>
      </c>
      <c r="L7" s="1">
        <f>ROUNDDOWN(L6*K7,2)</f>
        <v>-2.1800000000000002</v>
      </c>
      <c r="M7" s="2">
        <v>-3.0000000000000001E-3</v>
      </c>
      <c r="N7" s="1">
        <f>ROUNDDOWN(N6*M7,2)</f>
        <v>-2.1800000000000002</v>
      </c>
      <c r="O7" s="2">
        <v>-3.0000000000000001E-3</v>
      </c>
      <c r="P7" s="1">
        <f>ROUNDDOWN(P6*O7,2)</f>
        <v>-2.1800000000000002</v>
      </c>
      <c r="Q7" s="2">
        <v>-3.0000000000000001E-3</v>
      </c>
      <c r="R7" s="1">
        <f>ROUNDDOWN(R6*Q7,2)</f>
        <v>-2.1800000000000002</v>
      </c>
      <c r="S7" s="2">
        <v>-3.0000000000000001E-3</v>
      </c>
      <c r="T7" s="1">
        <f>ROUNDDOWN(T6*S7,2)</f>
        <v>-2.1800000000000002</v>
      </c>
      <c r="U7" s="2">
        <v>-3.0000000000000001E-3</v>
      </c>
      <c r="V7" s="1">
        <f>ROUNDDOWN(V6*U7,2)</f>
        <v>-2.1800000000000002</v>
      </c>
      <c r="W7" s="2">
        <v>-3.0000000000000001E-3</v>
      </c>
      <c r="X7" s="1">
        <f>ROUNDDOWN(X6*W7,2)</f>
        <v>-2.1800000000000002</v>
      </c>
      <c r="Y7" s="2">
        <v>-3.0000000000000001E-3</v>
      </c>
      <c r="Z7" s="1">
        <f>ROUNDDOWN(Z6*Y7,2)</f>
        <v>-2.1800000000000002</v>
      </c>
      <c r="AB7" s="1">
        <f t="shared" ref="AB7:AB11" si="0">Z7+X7+V7+T7+R7+P7+N7+L7+J7+H7+F7+D7</f>
        <v>-26.16</v>
      </c>
    </row>
    <row r="8" spans="1:33" x14ac:dyDescent="0.3">
      <c r="A8" s="11"/>
      <c r="B8" s="3" t="s">
        <v>2</v>
      </c>
      <c r="C8" s="2">
        <v>-2.4E-2</v>
      </c>
      <c r="D8" s="1">
        <f>ROUNDDOWN(D6*C8,2)</f>
        <v>-17.45</v>
      </c>
      <c r="E8" s="2">
        <v>-2.4E-2</v>
      </c>
      <c r="F8" s="1">
        <f>ROUNDDOWN(F6*E8,2)</f>
        <v>-17.45</v>
      </c>
      <c r="G8" s="2">
        <v>-2.4E-2</v>
      </c>
      <c r="H8" s="1">
        <f>ROUNDDOWN(H6*G8,2)</f>
        <v>-17.45</v>
      </c>
      <c r="I8" s="2">
        <v>-2.4E-2</v>
      </c>
      <c r="J8" s="1">
        <f>ROUNDDOWN(J6*I8,2)</f>
        <v>-17.45</v>
      </c>
      <c r="K8" s="2">
        <v>-2.4E-2</v>
      </c>
      <c r="L8" s="1">
        <f>ROUNDDOWN(L6*K8,2)</f>
        <v>-17.45</v>
      </c>
      <c r="M8" s="2">
        <v>-2.4E-2</v>
      </c>
      <c r="N8" s="1">
        <f>ROUNDDOWN(N6*M8,2)</f>
        <v>-17.45</v>
      </c>
      <c r="O8" s="2">
        <v>-2.4E-2</v>
      </c>
      <c r="P8" s="1">
        <f>ROUNDDOWN(P6*O8,2)</f>
        <v>-17.45</v>
      </c>
      <c r="Q8" s="2">
        <v>-2.4E-2</v>
      </c>
      <c r="R8" s="1">
        <f>ROUNDDOWN(R6*Q8,2)</f>
        <v>-17.45</v>
      </c>
      <c r="S8" s="2">
        <v>-2.4E-2</v>
      </c>
      <c r="T8" s="1">
        <f>ROUNDDOWN(T6*S8,2)</f>
        <v>-17.45</v>
      </c>
      <c r="U8" s="2">
        <v>-2.4E-2</v>
      </c>
      <c r="V8" s="1">
        <f>ROUNDDOWN(V6*U8,2)</f>
        <v>-17.45</v>
      </c>
      <c r="W8" s="2">
        <v>-2.4E-2</v>
      </c>
      <c r="X8" s="1">
        <f>ROUNDDOWN(X6*W8,2)</f>
        <v>-17.45</v>
      </c>
      <c r="Y8" s="2">
        <v>-2.4E-2</v>
      </c>
      <c r="Z8" s="1">
        <f>ROUNDDOWN(Z6*Y8,2)</f>
        <v>-17.45</v>
      </c>
      <c r="AB8" s="1">
        <f t="shared" si="0"/>
        <v>-209.39999999999995</v>
      </c>
      <c r="AE8" s="1"/>
    </row>
    <row r="9" spans="1:33" x14ac:dyDescent="0.3">
      <c r="A9" s="11"/>
      <c r="B9" s="3" t="s">
        <v>3</v>
      </c>
      <c r="C9" s="2">
        <v>-5.8999999999999997E-2</v>
      </c>
      <c r="D9" s="1">
        <f>ROUNDDOWN(D6*C9,2)</f>
        <v>-42.92</v>
      </c>
      <c r="E9" s="2">
        <v>-5.8999999999999997E-2</v>
      </c>
      <c r="F9" s="1">
        <f>ROUNDDOWN(F6*E9,2)</f>
        <v>-42.92</v>
      </c>
      <c r="G9" s="2">
        <v>-5.8999999999999997E-2</v>
      </c>
      <c r="H9" s="1">
        <f>ROUNDDOWN(H6*G9,2)</f>
        <v>-42.92</v>
      </c>
      <c r="I9" s="2">
        <v>-5.8999999999999997E-2</v>
      </c>
      <c r="J9" s="1">
        <f>ROUNDDOWN(J6*I9,2)</f>
        <v>-42.92</v>
      </c>
      <c r="K9" s="2">
        <v>-5.8999999999999997E-2</v>
      </c>
      <c r="L9" s="1">
        <f>ROUNDDOWN(L6*K9,2)</f>
        <v>-42.92</v>
      </c>
      <c r="M9" s="2">
        <v>-5.8999999999999997E-2</v>
      </c>
      <c r="N9" s="1">
        <f>ROUNDDOWN(N6*M9,2)</f>
        <v>-42.92</v>
      </c>
      <c r="O9" s="2">
        <v>-5.8999999999999997E-2</v>
      </c>
      <c r="P9" s="1">
        <f>ROUNDDOWN(P6*O9,2)</f>
        <v>-42.92</v>
      </c>
      <c r="Q9" s="2">
        <v>-5.8999999999999997E-2</v>
      </c>
      <c r="R9" s="1">
        <f>ROUNDDOWN(R6*Q9,2)</f>
        <v>-42.92</v>
      </c>
      <c r="S9" s="2">
        <v>-5.8999999999999997E-2</v>
      </c>
      <c r="T9" s="1">
        <f>ROUNDDOWN(T6*S9,2)</f>
        <v>-42.92</v>
      </c>
      <c r="U9" s="2">
        <v>-5.8999999999999997E-2</v>
      </c>
      <c r="V9" s="1">
        <f>ROUNDDOWN(V6*U9,2)</f>
        <v>-42.92</v>
      </c>
      <c r="W9" s="2">
        <v>-5.8999999999999997E-2</v>
      </c>
      <c r="X9" s="1">
        <f>ROUNDDOWN(X6*W9,2)</f>
        <v>-42.92</v>
      </c>
      <c r="Y9" s="2">
        <v>-5.8999999999999997E-2</v>
      </c>
      <c r="Z9" s="1">
        <f>ROUNDDOWN(Z6*Y9,2)</f>
        <v>-42.92</v>
      </c>
      <c r="AB9" s="1">
        <f t="shared" si="0"/>
        <v>-515.04000000000008</v>
      </c>
    </row>
    <row r="10" spans="1:33" x14ac:dyDescent="0.3">
      <c r="A10" s="11"/>
      <c r="B10" s="3" t="s">
        <v>4</v>
      </c>
      <c r="C10" s="2">
        <v>-5.0000000000000001E-3</v>
      </c>
      <c r="D10" s="1">
        <f>ROUNDDOWN(D6*C10,2)</f>
        <v>-3.63</v>
      </c>
      <c r="E10" s="2">
        <v>-5.0000000000000001E-3</v>
      </c>
      <c r="F10" s="1">
        <f>ROUNDDOWN(F6*E10,2)</f>
        <v>-3.63</v>
      </c>
      <c r="G10" s="2">
        <v>-5.0000000000000001E-3</v>
      </c>
      <c r="H10" s="1">
        <f>ROUNDDOWN(H6*G10,2)</f>
        <v>-3.63</v>
      </c>
      <c r="I10" s="2">
        <v>-5.0000000000000001E-3</v>
      </c>
      <c r="J10" s="1">
        <f>ROUNDDOWN(J6*I10,2)</f>
        <v>-3.63</v>
      </c>
      <c r="K10" s="2">
        <v>-5.0000000000000001E-3</v>
      </c>
      <c r="L10" s="1">
        <f>ROUNDDOWN(L6*K10,2)</f>
        <v>-3.63</v>
      </c>
      <c r="M10" s="2">
        <v>-5.0000000000000001E-3</v>
      </c>
      <c r="N10" s="1">
        <f>ROUNDDOWN(N6*M10,2)</f>
        <v>-3.63</v>
      </c>
      <c r="O10" s="2">
        <v>-5.0000000000000001E-3</v>
      </c>
      <c r="P10" s="1">
        <f>ROUNDDOWN(P6*O10,2)</f>
        <v>-3.63</v>
      </c>
      <c r="Q10" s="2">
        <v>-5.0000000000000001E-3</v>
      </c>
      <c r="R10" s="1">
        <f>ROUNDDOWN(R6*Q10,2)</f>
        <v>-3.63</v>
      </c>
      <c r="S10" s="2">
        <v>-5.0000000000000001E-3</v>
      </c>
      <c r="T10" s="1">
        <f>ROUNDDOWN(T6*S10,2)</f>
        <v>-3.63</v>
      </c>
      <c r="U10" s="2">
        <v>-5.0000000000000001E-3</v>
      </c>
      <c r="V10" s="1">
        <f>ROUNDDOWN(V6*U10,2)</f>
        <v>-3.63</v>
      </c>
      <c r="W10" s="2">
        <v>-5.0000000000000001E-3</v>
      </c>
      <c r="X10" s="1">
        <f>ROUNDDOWN(X6*W10,2)</f>
        <v>-3.63</v>
      </c>
      <c r="Y10" s="2">
        <v>-5.0000000000000001E-3</v>
      </c>
      <c r="Z10" s="1">
        <f>ROUNDDOWN(Z6*Y10,2)</f>
        <v>-3.63</v>
      </c>
      <c r="AB10" s="1">
        <f t="shared" si="0"/>
        <v>-43.56</v>
      </c>
    </row>
    <row r="11" spans="1:33" x14ac:dyDescent="0.3">
      <c r="A11" s="11"/>
      <c r="B11" s="3" t="s">
        <v>5</v>
      </c>
      <c r="D11" s="1">
        <f>SUM(D7:D10)</f>
        <v>-66.179999999999993</v>
      </c>
      <c r="F11" s="1">
        <f>SUM(F7:F10)</f>
        <v>-66.179999999999993</v>
      </c>
      <c r="H11" s="1">
        <f>SUM(H7:H10)</f>
        <v>-66.179999999999993</v>
      </c>
      <c r="J11" s="1">
        <f>SUM(J7:J10)</f>
        <v>-66.179999999999993</v>
      </c>
      <c r="L11" s="1">
        <f>SUM(L7:L10)</f>
        <v>-66.179999999999993</v>
      </c>
      <c r="N11" s="1">
        <f>SUM(N7:N10)</f>
        <v>-66.179999999999993</v>
      </c>
      <c r="P11" s="1">
        <f>SUM(P7:P10)</f>
        <v>-66.179999999999993</v>
      </c>
      <c r="R11" s="1">
        <f>SUM(R7:R10)</f>
        <v>-66.179999999999993</v>
      </c>
      <c r="T11" s="1">
        <f>SUM(T7:T10)</f>
        <v>-66.179999999999993</v>
      </c>
      <c r="V11" s="1">
        <f>SUM(V7:V10)</f>
        <v>-66.179999999999993</v>
      </c>
      <c r="X11" s="1">
        <f>SUM(X7:X10)</f>
        <v>-66.179999999999993</v>
      </c>
      <c r="Z11" s="1">
        <f>SUM(Z7:Z10)</f>
        <v>-66.179999999999993</v>
      </c>
      <c r="AB11" s="1">
        <f t="shared" si="0"/>
        <v>-794.15999999999974</v>
      </c>
    </row>
    <row r="12" spans="1:33" x14ac:dyDescent="0.3">
      <c r="A12" s="11"/>
      <c r="D12" s="1"/>
      <c r="F12" s="1"/>
      <c r="H12" s="1"/>
      <c r="J12" s="1"/>
      <c r="L12" s="1"/>
      <c r="N12" s="1"/>
      <c r="P12" s="1"/>
      <c r="R12" s="1"/>
      <c r="T12" s="1"/>
      <c r="V12" s="1"/>
      <c r="X12" s="1"/>
      <c r="Z12" s="1"/>
    </row>
    <row r="13" spans="1:33" x14ac:dyDescent="0.3">
      <c r="A13" s="11"/>
      <c r="B13" s="3" t="s">
        <v>6</v>
      </c>
      <c r="D13" s="1">
        <f>D6+D9</f>
        <v>684.56000000000006</v>
      </c>
      <c r="F13" s="1">
        <f>F6+F9</f>
        <v>684.56000000000006</v>
      </c>
      <c r="H13" s="1">
        <f>H6+H9</f>
        <v>684.56000000000006</v>
      </c>
      <c r="J13" s="1">
        <f>J6+J9</f>
        <v>684.56000000000006</v>
      </c>
      <c r="L13" s="1">
        <f>L6+L9</f>
        <v>684.56000000000006</v>
      </c>
      <c r="N13" s="1">
        <f>N6+N9</f>
        <v>684.56000000000006</v>
      </c>
      <c r="P13" s="1">
        <f>P6+P9</f>
        <v>684.56000000000006</v>
      </c>
      <c r="R13" s="1">
        <f>R6+R9</f>
        <v>684.56000000000006</v>
      </c>
      <c r="T13" s="1">
        <f>T6+T9</f>
        <v>684.56000000000006</v>
      </c>
      <c r="V13" s="1">
        <f>V6+V9</f>
        <v>684.56000000000006</v>
      </c>
      <c r="X13" s="1">
        <f>X6+X9</f>
        <v>684.56000000000006</v>
      </c>
      <c r="Z13" s="1">
        <f>Z6+Z9</f>
        <v>684.56000000000006</v>
      </c>
      <c r="AB13" s="1">
        <f>ROUNDDOWN(Z13+X13+V13+T13+R13+P13+N13+L13+J13+H13+F13+D13,2)</f>
        <v>8214.7199999999993</v>
      </c>
      <c r="AC13" s="1">
        <v>7748</v>
      </c>
      <c r="AD13" s="1">
        <f>AB13-AC13</f>
        <v>466.71999999999935</v>
      </c>
      <c r="AE13" s="1">
        <f>AC13</f>
        <v>7748</v>
      </c>
      <c r="AG13" s="1"/>
    </row>
    <row r="14" spans="1:33" x14ac:dyDescent="0.3">
      <c r="A14" s="11"/>
      <c r="B14" s="3" t="s">
        <v>7</v>
      </c>
      <c r="C14" s="2">
        <v>0.3</v>
      </c>
      <c r="D14" s="1">
        <f>D13*C14</f>
        <v>205.36800000000002</v>
      </c>
      <c r="E14" s="2">
        <v>0.3</v>
      </c>
      <c r="F14" s="1">
        <f>F13*E14</f>
        <v>205.36800000000002</v>
      </c>
      <c r="G14" s="2">
        <v>0.3</v>
      </c>
      <c r="H14" s="1">
        <f>H13*G14</f>
        <v>205.36800000000002</v>
      </c>
      <c r="I14" s="2">
        <v>0.3</v>
      </c>
      <c r="J14" s="1">
        <f>J13*I14</f>
        <v>205.36800000000002</v>
      </c>
      <c r="K14" s="2">
        <v>0.3</v>
      </c>
      <c r="L14" s="1">
        <f>L13*K14</f>
        <v>205.36800000000002</v>
      </c>
      <c r="M14" s="2">
        <v>0.3</v>
      </c>
      <c r="N14" s="1">
        <f>N13*M14</f>
        <v>205.36800000000002</v>
      </c>
      <c r="O14" s="2">
        <v>0.3</v>
      </c>
      <c r="P14" s="1">
        <f>P13*O14</f>
        <v>205.36800000000002</v>
      </c>
      <c r="Q14" s="2">
        <v>0.3</v>
      </c>
      <c r="R14" s="1">
        <f>R13*Q14</f>
        <v>205.36800000000002</v>
      </c>
      <c r="S14" s="2">
        <v>0.29899999999999999</v>
      </c>
      <c r="T14" s="1">
        <f>T13*S14</f>
        <v>204.68344000000002</v>
      </c>
      <c r="U14" s="2">
        <v>0.29899999999999999</v>
      </c>
      <c r="V14" s="1">
        <f>V13*U14</f>
        <v>204.68344000000002</v>
      </c>
      <c r="W14" s="2">
        <v>0.29899999999999999</v>
      </c>
      <c r="X14" s="1">
        <f>X13*W14</f>
        <v>204.68344000000002</v>
      </c>
      <c r="Y14" s="2">
        <v>0.29899999999999999</v>
      </c>
      <c r="Z14" s="1">
        <f>Z13*Y14</f>
        <v>204.68344000000002</v>
      </c>
      <c r="AB14" s="1">
        <f>ROUNDDOWN(Z14+X14+V14+T14+R14+P14+N14+L14+J14+H14+F14+D14,2)</f>
        <v>2461.67</v>
      </c>
      <c r="AC14" s="1">
        <v>2117.31</v>
      </c>
      <c r="AD14" s="1">
        <f>AB14-AC14</f>
        <v>344.36000000000013</v>
      </c>
    </row>
    <row r="15" spans="1:33" x14ac:dyDescent="0.3">
      <c r="B15" s="3" t="s">
        <v>9</v>
      </c>
      <c r="D15" s="1">
        <f>D6-D14+D11</f>
        <v>455.93199999999996</v>
      </c>
      <c r="F15" s="1">
        <f>F6-F14+F11</f>
        <v>455.93199999999996</v>
      </c>
      <c r="H15" s="1">
        <f>H6-H14+H11</f>
        <v>455.93199999999996</v>
      </c>
      <c r="J15" s="1">
        <f>J6-J14+J11</f>
        <v>455.93199999999996</v>
      </c>
      <c r="L15" s="1">
        <f>L6-L14+L11</f>
        <v>455.93199999999996</v>
      </c>
      <c r="N15" s="1">
        <f>N6-N14+N11</f>
        <v>455.93199999999996</v>
      </c>
      <c r="P15" s="1">
        <f>P6-P14+P11</f>
        <v>455.93199999999996</v>
      </c>
      <c r="R15" s="1">
        <f>R6-R14+R11</f>
        <v>455.93199999999996</v>
      </c>
      <c r="T15" s="1">
        <f>T6-T14+T11</f>
        <v>456.61655999999999</v>
      </c>
      <c r="V15" s="1">
        <f>V6-V14+V11</f>
        <v>456.61655999999999</v>
      </c>
      <c r="X15" s="1">
        <f>X6-X14+X11</f>
        <v>456.61655999999999</v>
      </c>
      <c r="Z15" s="1">
        <f>Z6-Z14+Z11</f>
        <v>456.61655999999999</v>
      </c>
      <c r="AB15" s="1">
        <f t="shared" ref="AB15" si="1">Z15+X15+V15+T15+R15+P15+N15+L15+J15+H15+F15+D15</f>
        <v>5473.922239999999</v>
      </c>
    </row>
    <row r="18" spans="1:33" x14ac:dyDescent="0.3">
      <c r="A18" s="11" t="s">
        <v>10</v>
      </c>
      <c r="B18" s="3" t="s">
        <v>0</v>
      </c>
      <c r="D18" s="4">
        <v>1326.02</v>
      </c>
      <c r="F18" s="4">
        <v>1326.02</v>
      </c>
      <c r="H18" s="4">
        <v>1326.02</v>
      </c>
      <c r="J18" s="4">
        <v>1326.02</v>
      </c>
      <c r="L18" s="4">
        <v>1326.02</v>
      </c>
      <c r="N18" s="4">
        <v>1326.02</v>
      </c>
      <c r="P18" s="4">
        <v>1326.02</v>
      </c>
      <c r="R18" s="4">
        <v>1326.02</v>
      </c>
      <c r="T18" s="4">
        <v>1326.02</v>
      </c>
      <c r="V18" s="4">
        <v>1326.02</v>
      </c>
      <c r="X18" s="4">
        <v>1390.95</v>
      </c>
      <c r="Z18" s="4">
        <v>1390.95</v>
      </c>
      <c r="AB18" s="1">
        <f t="shared" ref="AB18:AB24" si="2">Z18+X18+V18+T18+R18+P18+N18+L18+J18+H18+F18+D18</f>
        <v>16042.100000000004</v>
      </c>
    </row>
    <row r="19" spans="1:33" x14ac:dyDescent="0.3">
      <c r="A19" s="11"/>
      <c r="B19" s="3" t="s">
        <v>11</v>
      </c>
      <c r="C19" s="2">
        <v>-0.01</v>
      </c>
      <c r="D19" s="1">
        <f>ROUND(D18*C19,2)</f>
        <v>-13.26</v>
      </c>
      <c r="E19" s="2">
        <v>-0.01</v>
      </c>
      <c r="F19" s="1">
        <f>ROUND(F18*E19,2)</f>
        <v>-13.26</v>
      </c>
      <c r="G19" s="2">
        <v>-0.01</v>
      </c>
      <c r="H19" s="1">
        <f>ROUND(H18*G19,2)</f>
        <v>-13.26</v>
      </c>
      <c r="I19" s="2">
        <v>-0.01</v>
      </c>
      <c r="J19" s="1">
        <f>ROUND(J18*I19,2)</f>
        <v>-13.26</v>
      </c>
      <c r="K19" s="2">
        <v>-0.01</v>
      </c>
      <c r="L19" s="1">
        <f>ROUND(L18*K19,2)</f>
        <v>-13.26</v>
      </c>
      <c r="M19" s="2">
        <v>-0.01</v>
      </c>
      <c r="N19" s="1">
        <f>ROUND(N18*M19,2)</f>
        <v>-13.26</v>
      </c>
      <c r="O19" s="2">
        <v>-0.01</v>
      </c>
      <c r="P19" s="1">
        <f>ROUND(P18*O19,2)</f>
        <v>-13.26</v>
      </c>
      <c r="Q19" s="2">
        <v>-0.01</v>
      </c>
      <c r="R19" s="1">
        <f>ROUND(R18*Q19,2)</f>
        <v>-13.26</v>
      </c>
      <c r="S19" s="2">
        <v>-0.01</v>
      </c>
      <c r="T19" s="1">
        <f>ROUND(T18*S19,2)</f>
        <v>-13.26</v>
      </c>
      <c r="U19" s="2">
        <v>-0.01</v>
      </c>
      <c r="V19" s="1">
        <f>ROUND(V18*U19,2)</f>
        <v>-13.26</v>
      </c>
      <c r="W19" s="2">
        <v>-0.01</v>
      </c>
      <c r="X19" s="1">
        <f>ROUND(X18*W19,2)</f>
        <v>-13.91</v>
      </c>
      <c r="Y19" s="2">
        <v>-0.01</v>
      </c>
      <c r="Z19" s="1">
        <f>ROUND(Z18*Y19,2)</f>
        <v>-13.91</v>
      </c>
      <c r="AB19" s="1">
        <f t="shared" si="2"/>
        <v>-160.41999999999999</v>
      </c>
    </row>
    <row r="20" spans="1:33" x14ac:dyDescent="0.3">
      <c r="A20" s="11"/>
      <c r="B20" s="3" t="s">
        <v>1</v>
      </c>
      <c r="C20" s="2">
        <v>-3.0000000000000001E-3</v>
      </c>
      <c r="D20" s="1">
        <f>ROUND(D18*C20,2)</f>
        <v>-3.98</v>
      </c>
      <c r="E20" s="2">
        <v>-3.0000000000000001E-3</v>
      </c>
      <c r="F20" s="1">
        <f>ROUND(F18*E20,2)</f>
        <v>-3.98</v>
      </c>
      <c r="G20" s="2">
        <v>-3.0000000000000001E-3</v>
      </c>
      <c r="H20" s="1">
        <f>ROUND(H18*G20,2)</f>
        <v>-3.98</v>
      </c>
      <c r="I20" s="2">
        <v>-3.0000000000000001E-3</v>
      </c>
      <c r="J20" s="1">
        <f>ROUND(J18*I20,2)</f>
        <v>-3.98</v>
      </c>
      <c r="K20" s="2">
        <v>-3.0000000000000001E-3</v>
      </c>
      <c r="L20" s="1">
        <f>ROUND(L18*K20,2)</f>
        <v>-3.98</v>
      </c>
      <c r="M20" s="2">
        <v>-3.0000000000000001E-3</v>
      </c>
      <c r="N20" s="1">
        <f>ROUND(N18*M20,2)</f>
        <v>-3.98</v>
      </c>
      <c r="O20" s="2">
        <v>-3.0000000000000001E-3</v>
      </c>
      <c r="P20" s="1">
        <f>ROUND(P18*O20,2)</f>
        <v>-3.98</v>
      </c>
      <c r="Q20" s="2">
        <v>-3.0000000000000001E-3</v>
      </c>
      <c r="R20" s="1">
        <f>ROUND(R18*Q20,2)</f>
        <v>-3.98</v>
      </c>
      <c r="S20" s="2">
        <v>-3.0000000000000001E-3</v>
      </c>
      <c r="T20" s="1">
        <f>ROUND(T18*S20,2)</f>
        <v>-3.98</v>
      </c>
      <c r="U20" s="2">
        <v>-3.0000000000000001E-3</v>
      </c>
      <c r="V20" s="1">
        <f>ROUND(V18*U20,2)</f>
        <v>-3.98</v>
      </c>
      <c r="W20" s="2">
        <v>-3.0000000000000001E-3</v>
      </c>
      <c r="X20" s="1">
        <f>ROUND(X18*W20,2)</f>
        <v>-4.17</v>
      </c>
      <c r="Y20" s="2">
        <v>-3.0000000000000001E-3</v>
      </c>
      <c r="Z20" s="1">
        <f>ROUND(Z18*Y20,2)</f>
        <v>-4.17</v>
      </c>
      <c r="AB20" s="1">
        <f t="shared" si="2"/>
        <v>-48.139999999999986</v>
      </c>
    </row>
    <row r="21" spans="1:33" x14ac:dyDescent="0.3">
      <c r="A21" s="11"/>
      <c r="B21" s="3" t="s">
        <v>2</v>
      </c>
      <c r="C21" s="2">
        <v>-2.4E-2</v>
      </c>
      <c r="D21" s="1">
        <f>ROUND(D18*C21,2)</f>
        <v>-31.82</v>
      </c>
      <c r="E21" s="2">
        <v>-2.4E-2</v>
      </c>
      <c r="F21" s="1">
        <f>ROUND(F18*E21,2)</f>
        <v>-31.82</v>
      </c>
      <c r="G21" s="2">
        <v>-2.4E-2</v>
      </c>
      <c r="H21" s="1">
        <f>ROUND(H18*G21,2)</f>
        <v>-31.82</v>
      </c>
      <c r="I21" s="2">
        <v>-2.4E-2</v>
      </c>
      <c r="J21" s="1">
        <f>ROUND(J18*I21,2)</f>
        <v>-31.82</v>
      </c>
      <c r="K21" s="2">
        <v>-2.4E-2</v>
      </c>
      <c r="L21" s="1">
        <f>ROUND(L18*K21,2)</f>
        <v>-31.82</v>
      </c>
      <c r="M21" s="2">
        <v>-2.4E-2</v>
      </c>
      <c r="N21" s="1">
        <f>ROUND(N18*M21,2)</f>
        <v>-31.82</v>
      </c>
      <c r="O21" s="2">
        <v>-2.4E-2</v>
      </c>
      <c r="P21" s="1">
        <f>ROUND(P18*O21,2)</f>
        <v>-31.82</v>
      </c>
      <c r="Q21" s="2">
        <v>-2.4E-2</v>
      </c>
      <c r="R21" s="1">
        <f>ROUND(R18*Q21,2)</f>
        <v>-31.82</v>
      </c>
      <c r="S21" s="2">
        <v>-2.4E-2</v>
      </c>
      <c r="T21" s="1">
        <f>ROUND(T18*S21,2)</f>
        <v>-31.82</v>
      </c>
      <c r="U21" s="2">
        <v>-2.4E-2</v>
      </c>
      <c r="V21" s="1">
        <f>ROUND(V18*U21,2)</f>
        <v>-31.82</v>
      </c>
      <c r="W21" s="2">
        <v>-2.4E-2</v>
      </c>
      <c r="X21" s="1">
        <f>ROUND(X18*W21,2)</f>
        <v>-33.380000000000003</v>
      </c>
      <c r="Y21" s="2">
        <v>-2.4E-2</v>
      </c>
      <c r="Z21" s="1">
        <f>ROUND(Z18*Y21,2)</f>
        <v>-33.380000000000003</v>
      </c>
      <c r="AB21" s="1">
        <f t="shared" si="2"/>
        <v>-384.96</v>
      </c>
      <c r="AE21" s="1"/>
    </row>
    <row r="22" spans="1:33" x14ac:dyDescent="0.3">
      <c r="A22" s="11"/>
      <c r="B22" s="3" t="s">
        <v>3</v>
      </c>
      <c r="C22" s="2">
        <v>-5.8999999999999997E-2</v>
      </c>
      <c r="D22" s="1">
        <f>ROUND(D18*C22,2)</f>
        <v>-78.239999999999995</v>
      </c>
      <c r="E22" s="2">
        <v>-5.8999999999999997E-2</v>
      </c>
      <c r="F22" s="1">
        <f>ROUND(F18*E22,2)</f>
        <v>-78.239999999999995</v>
      </c>
      <c r="G22" s="2">
        <v>-5.8999999999999997E-2</v>
      </c>
      <c r="H22" s="1">
        <f>ROUND(H18*G22,2)</f>
        <v>-78.239999999999995</v>
      </c>
      <c r="I22" s="2">
        <v>-5.8999999999999997E-2</v>
      </c>
      <c r="J22" s="1">
        <f>ROUND(J18*I22,2)</f>
        <v>-78.239999999999995</v>
      </c>
      <c r="K22" s="2">
        <v>-5.8999999999999997E-2</v>
      </c>
      <c r="L22" s="1">
        <f>ROUND(L18*K22,2)</f>
        <v>-78.239999999999995</v>
      </c>
      <c r="M22" s="2">
        <v>-5.8999999999999997E-2</v>
      </c>
      <c r="N22" s="1">
        <f>ROUND(N18*M22,2)</f>
        <v>-78.239999999999995</v>
      </c>
      <c r="O22" s="2">
        <v>-5.8999999999999997E-2</v>
      </c>
      <c r="P22" s="1">
        <f>ROUND(P18*O22,2)</f>
        <v>-78.239999999999995</v>
      </c>
      <c r="Q22" s="2">
        <v>-5.8999999999999997E-2</v>
      </c>
      <c r="R22" s="1">
        <f>ROUND(R18*Q22,2)</f>
        <v>-78.239999999999995</v>
      </c>
      <c r="S22" s="2">
        <v>-5.8999999999999997E-2</v>
      </c>
      <c r="T22" s="1">
        <f>ROUND(T18*S22,2)</f>
        <v>-78.239999999999995</v>
      </c>
      <c r="U22" s="2">
        <v>-5.8999999999999997E-2</v>
      </c>
      <c r="V22" s="1">
        <f>ROUND(V18*U22,2)</f>
        <v>-78.239999999999995</v>
      </c>
      <c r="W22" s="2">
        <v>-5.8999999999999997E-2</v>
      </c>
      <c r="X22" s="1">
        <f>ROUND(X18*W22,2)</f>
        <v>-82.07</v>
      </c>
      <c r="Y22" s="2">
        <v>-5.8999999999999997E-2</v>
      </c>
      <c r="Z22" s="1">
        <f>ROUND(Z18*Y22,2)</f>
        <v>-82.07</v>
      </c>
      <c r="AB22" s="1">
        <f t="shared" si="2"/>
        <v>-946.54000000000008</v>
      </c>
    </row>
    <row r="23" spans="1:33" x14ac:dyDescent="0.3">
      <c r="A23" s="11"/>
      <c r="B23" s="3" t="s">
        <v>4</v>
      </c>
      <c r="C23" s="2">
        <v>-5.0000000000000001E-3</v>
      </c>
      <c r="D23" s="1">
        <f>ROUND(D18*C23,2)</f>
        <v>-6.63</v>
      </c>
      <c r="E23" s="2">
        <v>-5.0000000000000001E-3</v>
      </c>
      <c r="F23" s="1">
        <f>ROUND(F18*E23,2)</f>
        <v>-6.63</v>
      </c>
      <c r="G23" s="2">
        <v>-5.0000000000000001E-3</v>
      </c>
      <c r="H23" s="1">
        <f>ROUND(H18*G23,2)</f>
        <v>-6.63</v>
      </c>
      <c r="I23" s="2">
        <v>-5.0000000000000001E-3</v>
      </c>
      <c r="J23" s="1">
        <f>ROUND(J18*I23,2)</f>
        <v>-6.63</v>
      </c>
      <c r="K23" s="2">
        <v>-5.0000000000000001E-3</v>
      </c>
      <c r="L23" s="1">
        <f>ROUND(L18*K23,2)</f>
        <v>-6.63</v>
      </c>
      <c r="M23" s="2">
        <v>-5.0000000000000001E-3</v>
      </c>
      <c r="N23" s="1">
        <f>ROUND(N18*M23,2)</f>
        <v>-6.63</v>
      </c>
      <c r="O23" s="2">
        <v>-5.0000000000000001E-3</v>
      </c>
      <c r="P23" s="1">
        <f>ROUND(P18*O23,2)</f>
        <v>-6.63</v>
      </c>
      <c r="Q23" s="2">
        <v>-5.0000000000000001E-3</v>
      </c>
      <c r="R23" s="1">
        <f>ROUND(R18*Q23,2)</f>
        <v>-6.63</v>
      </c>
      <c r="S23" s="2">
        <v>-5.0000000000000001E-3</v>
      </c>
      <c r="T23" s="1">
        <f>ROUND(T18*S23,2)</f>
        <v>-6.63</v>
      </c>
      <c r="U23" s="2">
        <v>-5.0000000000000001E-3</v>
      </c>
      <c r="V23" s="1">
        <f>ROUND(V18*U23,2)</f>
        <v>-6.63</v>
      </c>
      <c r="W23" s="2">
        <v>-5.0000000000000001E-3</v>
      </c>
      <c r="X23" s="1">
        <f>ROUND(X18*W23,2)</f>
        <v>-6.95</v>
      </c>
      <c r="Y23" s="2">
        <v>-5.0000000000000001E-3</v>
      </c>
      <c r="Z23" s="1">
        <f>ROUND(Z18*Y23,2)</f>
        <v>-6.95</v>
      </c>
      <c r="AB23" s="1">
        <f t="shared" si="2"/>
        <v>-80.2</v>
      </c>
    </row>
    <row r="24" spans="1:33" x14ac:dyDescent="0.3">
      <c r="A24" s="11"/>
      <c r="B24" s="3" t="s">
        <v>5</v>
      </c>
      <c r="D24" s="1">
        <f>SUM(D19:D23)</f>
        <v>-133.93</v>
      </c>
      <c r="F24" s="1">
        <f>SUM(F19:F23)</f>
        <v>-133.93</v>
      </c>
      <c r="H24" s="1">
        <f>SUM(H19:H23)</f>
        <v>-133.93</v>
      </c>
      <c r="J24" s="1">
        <f>SUM(J19:J23)</f>
        <v>-133.93</v>
      </c>
      <c r="L24" s="1">
        <f>SUM(L19:L23)</f>
        <v>-133.93</v>
      </c>
      <c r="N24" s="1">
        <f>SUM(N19:N23)</f>
        <v>-133.93</v>
      </c>
      <c r="P24" s="1">
        <f>SUM(P19:P23)</f>
        <v>-133.93</v>
      </c>
      <c r="R24" s="1">
        <f>SUM(R19:R23)</f>
        <v>-133.93</v>
      </c>
      <c r="T24" s="1">
        <f>SUM(T19:T23)</f>
        <v>-133.93</v>
      </c>
      <c r="V24" s="1">
        <f>SUM(V19:V23)</f>
        <v>-133.93</v>
      </c>
      <c r="X24" s="1">
        <f>SUM(X19:X23)</f>
        <v>-140.47999999999999</v>
      </c>
      <c r="Z24" s="1">
        <f>SUM(Z19:Z23)</f>
        <v>-140.47999999999999</v>
      </c>
      <c r="AB24" s="1">
        <f t="shared" si="2"/>
        <v>-1620.2600000000004</v>
      </c>
    </row>
    <row r="25" spans="1:33" x14ac:dyDescent="0.3">
      <c r="A25" s="11"/>
      <c r="D25" s="1"/>
      <c r="F25" s="1"/>
      <c r="H25" s="1"/>
      <c r="J25" s="1"/>
      <c r="L25" s="1"/>
      <c r="N25" s="1"/>
      <c r="P25" s="1"/>
      <c r="R25" s="1"/>
      <c r="T25" s="1"/>
      <c r="V25" s="1"/>
      <c r="X25" s="1"/>
      <c r="Z25" s="1"/>
    </row>
    <row r="26" spans="1:33" x14ac:dyDescent="0.3">
      <c r="A26" s="11"/>
      <c r="B26" s="3" t="s">
        <v>6</v>
      </c>
      <c r="D26" s="1">
        <f>D18+D19+D22</f>
        <v>1234.52</v>
      </c>
      <c r="F26" s="1">
        <f>F18+F19+F22</f>
        <v>1234.52</v>
      </c>
      <c r="H26" s="1">
        <f>H18+H19+H22</f>
        <v>1234.52</v>
      </c>
      <c r="J26" s="1">
        <f>J18+J19+J22</f>
        <v>1234.52</v>
      </c>
      <c r="L26" s="1">
        <f>L18+L19+L22</f>
        <v>1234.52</v>
      </c>
      <c r="N26" s="1">
        <f>N18+N19+N22</f>
        <v>1234.52</v>
      </c>
      <c r="P26" s="1">
        <f>P18+P19+P22</f>
        <v>1234.52</v>
      </c>
      <c r="R26" s="1">
        <f>R18+R19+R22</f>
        <v>1234.52</v>
      </c>
      <c r="T26" s="1">
        <f>T18+T19+T22</f>
        <v>1234.52</v>
      </c>
      <c r="V26" s="1">
        <f>V18+V19+V22</f>
        <v>1234.52</v>
      </c>
      <c r="X26" s="1">
        <f>X18+X19+X22</f>
        <v>1294.97</v>
      </c>
      <c r="Z26" s="1">
        <f>Z18+Z19+Z22</f>
        <v>1294.97</v>
      </c>
      <c r="AB26" s="1">
        <f t="shared" ref="AB26:AB28" si="3">Z26+X26+V26+T26+R26+P26+N26+L26+J26+H26+F26+D26</f>
        <v>14935.140000000003</v>
      </c>
      <c r="AE26" s="1">
        <f>AB26</f>
        <v>14935.140000000003</v>
      </c>
      <c r="AG26" s="1">
        <f>AB26</f>
        <v>14935.140000000003</v>
      </c>
    </row>
    <row r="27" spans="1:33" x14ac:dyDescent="0.3">
      <c r="A27" s="11"/>
      <c r="B27" s="3" t="s">
        <v>7</v>
      </c>
      <c r="C27" s="2">
        <v>0.3</v>
      </c>
      <c r="D27" s="1">
        <f>D26*C27</f>
        <v>370.35599999999999</v>
      </c>
      <c r="E27" s="2">
        <v>0.3</v>
      </c>
      <c r="F27" s="1">
        <f>F26*E27</f>
        <v>370.35599999999999</v>
      </c>
      <c r="G27" s="2">
        <v>0.3</v>
      </c>
      <c r="H27" s="1">
        <f>H26*G27</f>
        <v>370.35599999999999</v>
      </c>
      <c r="I27" s="2">
        <v>0.3</v>
      </c>
      <c r="J27" s="1">
        <f>J26*I27</f>
        <v>370.35599999999999</v>
      </c>
      <c r="K27" s="2">
        <v>0.3</v>
      </c>
      <c r="L27" s="1">
        <f>L26*K27</f>
        <v>370.35599999999999</v>
      </c>
      <c r="M27" s="2">
        <v>0.3</v>
      </c>
      <c r="N27" s="1">
        <f>N26*M27</f>
        <v>370.35599999999999</v>
      </c>
      <c r="O27" s="2">
        <v>0.3</v>
      </c>
      <c r="P27" s="1">
        <f>P26*O27</f>
        <v>370.35599999999999</v>
      </c>
      <c r="Q27" s="2">
        <v>0.3</v>
      </c>
      <c r="R27" s="1">
        <f>R26*Q27</f>
        <v>370.35599999999999</v>
      </c>
      <c r="S27" s="2">
        <v>0.3</v>
      </c>
      <c r="T27" s="1">
        <f>T26*S27</f>
        <v>370.35599999999999</v>
      </c>
      <c r="U27" s="2">
        <v>0.29899999999999999</v>
      </c>
      <c r="V27" s="1">
        <f>V26*U27</f>
        <v>369.12147999999996</v>
      </c>
      <c r="W27" s="2">
        <v>0.29899999999999999</v>
      </c>
      <c r="X27" s="1">
        <f>X26*W27</f>
        <v>387.19603000000001</v>
      </c>
      <c r="Y27" s="2">
        <v>0.29899999999999999</v>
      </c>
      <c r="Z27" s="1">
        <f>Z26*Y27</f>
        <v>387.19603000000001</v>
      </c>
      <c r="AB27" s="1">
        <f t="shared" si="3"/>
        <v>4476.7175399999987</v>
      </c>
    </row>
    <row r="28" spans="1:33" x14ac:dyDescent="0.3">
      <c r="B28" s="3" t="s">
        <v>9</v>
      </c>
      <c r="D28" s="1">
        <f>D18+D24-D27</f>
        <v>821.73399999999992</v>
      </c>
      <c r="F28" s="1">
        <f>F18+F24-F27</f>
        <v>821.73399999999992</v>
      </c>
      <c r="H28" s="1">
        <f>H18+H24-H27</f>
        <v>821.73399999999992</v>
      </c>
      <c r="J28" s="1">
        <f>J18+J24-J27</f>
        <v>821.73399999999992</v>
      </c>
      <c r="L28" s="1">
        <f>L18+L24-L27</f>
        <v>821.73399999999992</v>
      </c>
      <c r="N28" s="1">
        <f>N18+N24-N27</f>
        <v>821.73399999999992</v>
      </c>
      <c r="P28" s="1">
        <f>P18+P24-P27</f>
        <v>821.73399999999992</v>
      </c>
      <c r="R28" s="1">
        <f>R18+R24-R27</f>
        <v>821.73399999999992</v>
      </c>
      <c r="T28" s="1">
        <f>T18+T24-T27</f>
        <v>821.73399999999992</v>
      </c>
      <c r="V28" s="1">
        <f>V18+V24-V27</f>
        <v>822.9685199999999</v>
      </c>
      <c r="X28" s="1">
        <f>X18+X24-X27</f>
        <v>863.27396999999996</v>
      </c>
      <c r="Z28" s="1">
        <f>Z18+Z24-Z27</f>
        <v>863.27396999999996</v>
      </c>
      <c r="AB28" s="1">
        <f t="shared" si="3"/>
        <v>9945.1224600000023</v>
      </c>
    </row>
    <row r="29" spans="1:33" x14ac:dyDescent="0.3">
      <c r="A29" s="8"/>
      <c r="B29" s="3" t="s">
        <v>21</v>
      </c>
      <c r="D29" s="1">
        <v>-98.46</v>
      </c>
      <c r="F29" s="1">
        <v>-98.46</v>
      </c>
      <c r="H29" s="1">
        <v>-98.5</v>
      </c>
      <c r="J29" s="1"/>
      <c r="L29" s="1"/>
      <c r="N29" s="1"/>
      <c r="P29" s="1"/>
      <c r="R29" s="1"/>
      <c r="T29" s="1"/>
      <c r="V29" s="1"/>
      <c r="X29" s="1"/>
      <c r="Z29" s="1"/>
      <c r="AB29" s="1">
        <f>Z29+X29+V29+T29+R29+P29+N29+L29+J29+H29+F29+D29</f>
        <v>-295.41999999999996</v>
      </c>
    </row>
    <row r="30" spans="1:33" x14ac:dyDescent="0.3">
      <c r="B30" s="3" t="s">
        <v>9</v>
      </c>
      <c r="D30" s="1">
        <f>D28+D29</f>
        <v>723.27399999999989</v>
      </c>
      <c r="F30" s="1">
        <f>F28+F29</f>
        <v>723.27399999999989</v>
      </c>
      <c r="H30" s="1">
        <f>H28+H29</f>
        <v>723.23399999999992</v>
      </c>
      <c r="J30" s="1">
        <f>J28+J29</f>
        <v>821.73399999999992</v>
      </c>
      <c r="L30" s="1">
        <f>L28+L29</f>
        <v>821.73399999999992</v>
      </c>
      <c r="N30" s="1">
        <f>N28+N29</f>
        <v>821.73399999999992</v>
      </c>
      <c r="P30" s="1">
        <f>P28+P29</f>
        <v>821.73399999999992</v>
      </c>
      <c r="R30" s="1">
        <f>R28+R29</f>
        <v>821.73399999999992</v>
      </c>
      <c r="T30" s="1">
        <f>T28+T29</f>
        <v>821.73399999999992</v>
      </c>
      <c r="V30" s="1">
        <f>V28+V29</f>
        <v>822.9685199999999</v>
      </c>
      <c r="X30" s="1">
        <f>X28+X29</f>
        <v>863.27396999999996</v>
      </c>
      <c r="Z30" s="1">
        <f>Z28+Z29</f>
        <v>863.27396999999996</v>
      </c>
      <c r="AB30" s="1">
        <f t="shared" ref="AB30" si="4">Z30+X30+V30+T30+R30+P30+N30+L30+J30+H30+F30+D30</f>
        <v>9649.7024600000004</v>
      </c>
    </row>
    <row r="32" spans="1:33" x14ac:dyDescent="0.3">
      <c r="A32" s="11" t="s">
        <v>22</v>
      </c>
      <c r="B32" s="3" t="s">
        <v>0</v>
      </c>
      <c r="D32" s="4">
        <v>0</v>
      </c>
      <c r="F32" s="4">
        <v>0</v>
      </c>
      <c r="H32" s="4">
        <v>0</v>
      </c>
      <c r="J32" s="4">
        <v>8.64</v>
      </c>
      <c r="L32" s="4">
        <v>8.64</v>
      </c>
      <c r="N32" s="4">
        <v>8.64</v>
      </c>
      <c r="P32" s="4">
        <v>8.64</v>
      </c>
      <c r="R32" s="4">
        <v>8.64</v>
      </c>
      <c r="T32" s="4">
        <v>8.64</v>
      </c>
      <c r="V32" s="4">
        <v>8.64</v>
      </c>
      <c r="X32" s="4">
        <v>8.64</v>
      </c>
      <c r="Z32" s="4">
        <v>8.64</v>
      </c>
      <c r="AB32" s="1">
        <f t="shared" ref="AB32:AB38" si="5">Z32+X32+V32+T32+R32+P32+N32+L32+J32+H32+F32+D32</f>
        <v>77.760000000000005</v>
      </c>
    </row>
    <row r="33" spans="1:33" x14ac:dyDescent="0.3">
      <c r="A33" s="11"/>
      <c r="B33" s="3" t="s">
        <v>11</v>
      </c>
      <c r="C33" s="2">
        <v>-0.01</v>
      </c>
      <c r="D33" s="1">
        <f>ROUND(D32*C33,2)</f>
        <v>0</v>
      </c>
      <c r="E33" s="2">
        <v>-0.01</v>
      </c>
      <c r="F33" s="1">
        <f>ROUND(F32*E33,2)</f>
        <v>0</v>
      </c>
      <c r="G33" s="2">
        <v>-0.01</v>
      </c>
      <c r="H33" s="1">
        <f>ROUND(H32*G33,2)</f>
        <v>0</v>
      </c>
      <c r="I33" s="2">
        <v>0</v>
      </c>
      <c r="J33" s="1">
        <f>ROUND(J32*I33,2)</f>
        <v>0</v>
      </c>
      <c r="K33" s="2">
        <v>0</v>
      </c>
      <c r="L33" s="1">
        <f>ROUND(L32*K33,2)</f>
        <v>0</v>
      </c>
      <c r="M33" s="2">
        <v>0</v>
      </c>
      <c r="N33" s="1">
        <f>ROUND(N32*M33,2)</f>
        <v>0</v>
      </c>
      <c r="O33" s="2">
        <v>0</v>
      </c>
      <c r="P33" s="1">
        <f>ROUND(P32*O33,2)</f>
        <v>0</v>
      </c>
      <c r="Q33" s="2">
        <v>0</v>
      </c>
      <c r="R33" s="1">
        <f>ROUND(R32*Q33,2)</f>
        <v>0</v>
      </c>
      <c r="S33" s="2">
        <v>0</v>
      </c>
      <c r="T33" s="1">
        <f>ROUND(T32*S33,2)</f>
        <v>0</v>
      </c>
      <c r="U33" s="2">
        <v>0</v>
      </c>
      <c r="V33" s="1">
        <f>ROUND(V32*U33,2)</f>
        <v>0</v>
      </c>
      <c r="W33" s="2">
        <v>0</v>
      </c>
      <c r="X33" s="1">
        <f>ROUND(X32*W33,2)</f>
        <v>0</v>
      </c>
      <c r="Y33" s="2">
        <v>0</v>
      </c>
      <c r="Z33" s="1">
        <f>ROUND(Z32*Y33,2)</f>
        <v>0</v>
      </c>
      <c r="AB33" s="1">
        <f t="shared" si="5"/>
        <v>0</v>
      </c>
    </row>
    <row r="34" spans="1:33" x14ac:dyDescent="0.3">
      <c r="A34" s="11"/>
      <c r="B34" s="3" t="s">
        <v>1</v>
      </c>
      <c r="C34" s="2">
        <v>-3.0000000000000001E-3</v>
      </c>
      <c r="D34" s="1">
        <f>ROUND(D32*C34,2)</f>
        <v>0</v>
      </c>
      <c r="E34" s="2">
        <v>-3.0000000000000001E-3</v>
      </c>
      <c r="F34" s="1">
        <f>ROUND(F32*E34,2)</f>
        <v>0</v>
      </c>
      <c r="G34" s="2">
        <v>-3.0000000000000001E-3</v>
      </c>
      <c r="H34" s="1">
        <f>ROUND(H32*G34,2)</f>
        <v>0</v>
      </c>
      <c r="I34" s="2">
        <v>-3.0000000000000001E-3</v>
      </c>
      <c r="J34" s="1">
        <f>ROUND(J32*I34,2)</f>
        <v>-0.03</v>
      </c>
      <c r="K34" s="2">
        <v>-3.0000000000000001E-3</v>
      </c>
      <c r="L34" s="1">
        <f>ROUND(L32*K34,2)</f>
        <v>-0.03</v>
      </c>
      <c r="M34" s="2">
        <v>-3.0000000000000001E-3</v>
      </c>
      <c r="N34" s="1">
        <f>ROUND(N32*M34,2)</f>
        <v>-0.03</v>
      </c>
      <c r="O34" s="2">
        <v>-3.0000000000000001E-3</v>
      </c>
      <c r="P34" s="1">
        <f>ROUND(P32*O34,2)</f>
        <v>-0.03</v>
      </c>
      <c r="Q34" s="2">
        <v>-3.0000000000000001E-3</v>
      </c>
      <c r="R34" s="1">
        <f>ROUND(R32*Q34,2)</f>
        <v>-0.03</v>
      </c>
      <c r="S34" s="2">
        <v>-3.0000000000000001E-3</v>
      </c>
      <c r="T34" s="1">
        <f>ROUND(T32*S34,2)</f>
        <v>-0.03</v>
      </c>
      <c r="U34" s="2">
        <v>-3.0000000000000001E-3</v>
      </c>
      <c r="V34" s="1">
        <f>ROUND(V32*U34,2)</f>
        <v>-0.03</v>
      </c>
      <c r="W34" s="2">
        <v>-3.0000000000000001E-3</v>
      </c>
      <c r="X34" s="1">
        <f>ROUND(X32*W34,2)</f>
        <v>-0.03</v>
      </c>
      <c r="Y34" s="2">
        <v>-3.0000000000000001E-3</v>
      </c>
      <c r="Z34" s="1">
        <f>ROUND(Z32*Y34,2)</f>
        <v>-0.03</v>
      </c>
      <c r="AB34" s="1">
        <f t="shared" si="5"/>
        <v>-0.27</v>
      </c>
    </row>
    <row r="35" spans="1:33" x14ac:dyDescent="0.3">
      <c r="A35" s="11"/>
      <c r="B35" s="3" t="s">
        <v>2</v>
      </c>
      <c r="C35" s="2">
        <v>-2.4E-2</v>
      </c>
      <c r="D35" s="1">
        <f>ROUND(D32*C35,2)</f>
        <v>0</v>
      </c>
      <c r="E35" s="2">
        <v>-2.4E-2</v>
      </c>
      <c r="F35" s="1">
        <f>ROUND(F32*E35,2)</f>
        <v>0</v>
      </c>
      <c r="G35" s="2">
        <v>-2.4E-2</v>
      </c>
      <c r="H35" s="1">
        <f>ROUND(H32*G35,2)</f>
        <v>0</v>
      </c>
      <c r="I35" s="2">
        <v>-2.4E-2</v>
      </c>
      <c r="J35" s="1">
        <f>ROUND(J32*I35,2)</f>
        <v>-0.21</v>
      </c>
      <c r="K35" s="2">
        <v>-2.4E-2</v>
      </c>
      <c r="L35" s="1">
        <f>ROUND(L32*K35,2)</f>
        <v>-0.21</v>
      </c>
      <c r="M35" s="2">
        <v>-2.4E-2</v>
      </c>
      <c r="N35" s="1">
        <f>ROUND(N32*M35,2)</f>
        <v>-0.21</v>
      </c>
      <c r="O35" s="2">
        <v>-2.4E-2</v>
      </c>
      <c r="P35" s="1">
        <f>ROUND(P32*O35,2)</f>
        <v>-0.21</v>
      </c>
      <c r="Q35" s="2">
        <v>-2.4E-2</v>
      </c>
      <c r="R35" s="1">
        <f>ROUND(R32*Q35,2)</f>
        <v>-0.21</v>
      </c>
      <c r="S35" s="2">
        <v>-2.4E-2</v>
      </c>
      <c r="T35" s="1">
        <f>ROUND(T32*S35,2)</f>
        <v>-0.21</v>
      </c>
      <c r="U35" s="2">
        <v>-2.4E-2</v>
      </c>
      <c r="V35" s="1">
        <f>ROUND(V32*U35,2)</f>
        <v>-0.21</v>
      </c>
      <c r="W35" s="2">
        <v>-2.4E-2</v>
      </c>
      <c r="X35" s="1">
        <f>ROUND(X32*W35,2)</f>
        <v>-0.21</v>
      </c>
      <c r="Y35" s="2">
        <v>-2.4E-2</v>
      </c>
      <c r="Z35" s="1">
        <f>ROUND(Z32*Y35,2)</f>
        <v>-0.21</v>
      </c>
      <c r="AB35" s="1">
        <f t="shared" si="5"/>
        <v>-1.89</v>
      </c>
      <c r="AE35" s="1"/>
    </row>
    <row r="36" spans="1:33" x14ac:dyDescent="0.3">
      <c r="A36" s="11"/>
      <c r="B36" s="3" t="s">
        <v>3</v>
      </c>
      <c r="C36" s="2">
        <v>-5.8999999999999997E-2</v>
      </c>
      <c r="D36" s="1">
        <f>ROUND(D32*C36,2)</f>
        <v>0</v>
      </c>
      <c r="E36" s="2">
        <v>-5.8999999999999997E-2</v>
      </c>
      <c r="F36" s="1">
        <f>ROUND(F32*E36,2)</f>
        <v>0</v>
      </c>
      <c r="G36" s="2">
        <v>-5.8999999999999997E-2</v>
      </c>
      <c r="H36" s="1">
        <f>ROUND(H32*G36,2)</f>
        <v>0</v>
      </c>
      <c r="I36" s="2">
        <v>-5.8999999999999997E-2</v>
      </c>
      <c r="J36" s="1">
        <f>ROUND(J32*I36,2)</f>
        <v>-0.51</v>
      </c>
      <c r="K36" s="2">
        <v>-5.8999999999999997E-2</v>
      </c>
      <c r="L36" s="1">
        <f>ROUND(L32*K36,2)</f>
        <v>-0.51</v>
      </c>
      <c r="M36" s="2">
        <v>-5.8999999999999997E-2</v>
      </c>
      <c r="N36" s="1">
        <f>ROUND(N32*M36,2)</f>
        <v>-0.51</v>
      </c>
      <c r="O36" s="2">
        <v>-5.8999999999999997E-2</v>
      </c>
      <c r="P36" s="1">
        <f>ROUND(P32*O36,2)</f>
        <v>-0.51</v>
      </c>
      <c r="Q36" s="2">
        <v>-5.8999999999999997E-2</v>
      </c>
      <c r="R36" s="1">
        <f>ROUND(R32*Q36,2)</f>
        <v>-0.51</v>
      </c>
      <c r="S36" s="2">
        <v>-5.8999999999999997E-2</v>
      </c>
      <c r="T36" s="1">
        <f>ROUND(T32*S36,2)</f>
        <v>-0.51</v>
      </c>
      <c r="U36" s="2">
        <v>-5.8999999999999997E-2</v>
      </c>
      <c r="V36" s="1">
        <f>ROUND(V32*U36,2)</f>
        <v>-0.51</v>
      </c>
      <c r="W36" s="2">
        <v>-5.8999999999999997E-2</v>
      </c>
      <c r="X36" s="1">
        <f>ROUND(X32*W36,2)</f>
        <v>-0.51</v>
      </c>
      <c r="Y36" s="2">
        <v>-5.8999999999999997E-2</v>
      </c>
      <c r="Z36" s="1">
        <f>ROUND(Z32*Y36,2)</f>
        <v>-0.51</v>
      </c>
      <c r="AB36" s="1">
        <f t="shared" si="5"/>
        <v>-4.589999999999999</v>
      </c>
    </row>
    <row r="37" spans="1:33" x14ac:dyDescent="0.3">
      <c r="A37" s="11"/>
      <c r="B37" s="3" t="s">
        <v>4</v>
      </c>
      <c r="C37" s="2">
        <v>-5.0000000000000001E-3</v>
      </c>
      <c r="D37" s="1">
        <f>ROUND(D32*C37,2)</f>
        <v>0</v>
      </c>
      <c r="E37" s="2">
        <v>-5.0000000000000001E-3</v>
      </c>
      <c r="F37" s="1">
        <f>ROUND(F32*E37,2)</f>
        <v>0</v>
      </c>
      <c r="G37" s="2">
        <v>-5.0000000000000001E-3</v>
      </c>
      <c r="H37" s="1">
        <f>ROUND(H32*G37,2)</f>
        <v>0</v>
      </c>
      <c r="I37" s="2">
        <v>-5.0000000000000001E-3</v>
      </c>
      <c r="J37" s="1">
        <f>ROUND(J32*I37,2)</f>
        <v>-0.04</v>
      </c>
      <c r="K37" s="2">
        <v>-5.0000000000000001E-3</v>
      </c>
      <c r="L37" s="1">
        <f>ROUND(L32*K37,2)</f>
        <v>-0.04</v>
      </c>
      <c r="M37" s="2">
        <v>-5.0000000000000001E-3</v>
      </c>
      <c r="N37" s="1">
        <f>ROUND(N32*M37,2)</f>
        <v>-0.04</v>
      </c>
      <c r="O37" s="2">
        <v>-5.0000000000000001E-3</v>
      </c>
      <c r="P37" s="1">
        <f>ROUND(P32*O37,2)</f>
        <v>-0.04</v>
      </c>
      <c r="Q37" s="2">
        <v>-5.0000000000000001E-3</v>
      </c>
      <c r="R37" s="1">
        <f>ROUND(R32*Q37,2)</f>
        <v>-0.04</v>
      </c>
      <c r="S37" s="2">
        <v>-5.0000000000000001E-3</v>
      </c>
      <c r="T37" s="1">
        <f>ROUND(T32*S37,2)</f>
        <v>-0.04</v>
      </c>
      <c r="U37" s="2">
        <v>-5.0000000000000001E-3</v>
      </c>
      <c r="V37" s="1">
        <f>ROUND(V32*U37,2)</f>
        <v>-0.04</v>
      </c>
      <c r="W37" s="2">
        <v>-5.0000000000000001E-3</v>
      </c>
      <c r="X37" s="1">
        <f>ROUND(X32*W37,2)</f>
        <v>-0.04</v>
      </c>
      <c r="Y37" s="2">
        <v>-5.0000000000000001E-3</v>
      </c>
      <c r="Z37" s="1">
        <f>ROUND(Z32*Y37,2)</f>
        <v>-0.04</v>
      </c>
      <c r="AB37" s="1">
        <f t="shared" si="5"/>
        <v>-0.36</v>
      </c>
    </row>
    <row r="38" spans="1:33" x14ac:dyDescent="0.3">
      <c r="A38" s="11"/>
      <c r="B38" s="3" t="s">
        <v>5</v>
      </c>
      <c r="D38" s="1">
        <f>SUM(D33:D37)</f>
        <v>0</v>
      </c>
      <c r="F38" s="1">
        <f>SUM(F33:F37)</f>
        <v>0</v>
      </c>
      <c r="H38" s="1">
        <f>SUM(H33:H37)</f>
        <v>0</v>
      </c>
      <c r="J38" s="1">
        <f>SUM(J33:J37)</f>
        <v>-0.79</v>
      </c>
      <c r="L38" s="1">
        <f>SUM(L33:L37)</f>
        <v>-0.79</v>
      </c>
      <c r="N38" s="1">
        <f>SUM(N33:N37)</f>
        <v>-0.79</v>
      </c>
      <c r="P38" s="1">
        <f>SUM(P33:P37)</f>
        <v>-0.79</v>
      </c>
      <c r="R38" s="1">
        <f>SUM(R33:R37)</f>
        <v>-0.79</v>
      </c>
      <c r="T38" s="1">
        <f>SUM(T33:T37)</f>
        <v>-0.79</v>
      </c>
      <c r="V38" s="1">
        <f>SUM(V33:V37)</f>
        <v>-0.79</v>
      </c>
      <c r="X38" s="1">
        <f>SUM(X33:X37)</f>
        <v>-0.79</v>
      </c>
      <c r="Z38" s="1">
        <f>SUM(Z33:Z37)</f>
        <v>-0.79</v>
      </c>
      <c r="AB38" s="1">
        <f t="shared" si="5"/>
        <v>-7.11</v>
      </c>
    </row>
    <row r="39" spans="1:33" x14ac:dyDescent="0.3">
      <c r="A39" s="11"/>
      <c r="D39" s="1"/>
      <c r="F39" s="1"/>
      <c r="H39" s="1"/>
      <c r="J39" s="1"/>
      <c r="L39" s="1"/>
      <c r="N39" s="1"/>
      <c r="P39" s="1"/>
      <c r="R39" s="1"/>
      <c r="T39" s="1"/>
      <c r="V39" s="1"/>
      <c r="X39" s="1"/>
      <c r="Z39" s="1"/>
    </row>
    <row r="40" spans="1:33" x14ac:dyDescent="0.3">
      <c r="A40" s="11"/>
      <c r="B40" s="3" t="s">
        <v>6</v>
      </c>
      <c r="D40" s="1">
        <f>D32+D33+D36</f>
        <v>0</v>
      </c>
      <c r="F40" s="1">
        <f>F32+F33+F36</f>
        <v>0</v>
      </c>
      <c r="H40" s="1">
        <f>H32+H33+H36</f>
        <v>0</v>
      </c>
      <c r="J40" s="1">
        <f>J32+J33+J36</f>
        <v>8.1300000000000008</v>
      </c>
      <c r="L40" s="1">
        <f>L32+L33+L36</f>
        <v>8.1300000000000008</v>
      </c>
      <c r="N40" s="1">
        <f>N32+N33+N36</f>
        <v>8.1300000000000008</v>
      </c>
      <c r="P40" s="1">
        <f>P32+P33+P36</f>
        <v>8.1300000000000008</v>
      </c>
      <c r="R40" s="1">
        <f>R32+R33+R36</f>
        <v>8.1300000000000008</v>
      </c>
      <c r="T40" s="1">
        <f>T32+T33+T36</f>
        <v>8.1300000000000008</v>
      </c>
      <c r="V40" s="1">
        <f>V32+V33+V36</f>
        <v>8.1300000000000008</v>
      </c>
      <c r="X40" s="1">
        <f>X32+X33+X36</f>
        <v>8.1300000000000008</v>
      </c>
      <c r="Z40" s="1">
        <f>Z32+Z33+Z36</f>
        <v>8.1300000000000008</v>
      </c>
      <c r="AB40" s="1">
        <f t="shared" ref="AB40:AB42" si="6">Z40+X40+V40+T40+R40+P40+N40+L40+J40+H40+F40+D40</f>
        <v>73.17</v>
      </c>
      <c r="AE40" s="1">
        <f>AB40</f>
        <v>73.17</v>
      </c>
      <c r="AG40" s="1">
        <f>AB40</f>
        <v>73.17</v>
      </c>
    </row>
    <row r="41" spans="1:33" x14ac:dyDescent="0.3">
      <c r="A41" s="11"/>
      <c r="B41" s="3" t="s">
        <v>7</v>
      </c>
      <c r="C41" s="2">
        <v>0.3</v>
      </c>
      <c r="D41" s="1">
        <f>D40*C41</f>
        <v>0</v>
      </c>
      <c r="E41" s="2">
        <v>0.3</v>
      </c>
      <c r="F41" s="1">
        <f>F40*E41</f>
        <v>0</v>
      </c>
      <c r="G41" s="2">
        <v>0.3</v>
      </c>
      <c r="H41" s="1">
        <f>H40*G41</f>
        <v>0</v>
      </c>
      <c r="I41" s="2">
        <v>0.3</v>
      </c>
      <c r="J41" s="1">
        <f>J40*I41</f>
        <v>2.4390000000000001</v>
      </c>
      <c r="K41" s="2">
        <v>0.3</v>
      </c>
      <c r="L41" s="1">
        <f>L40*K41</f>
        <v>2.4390000000000001</v>
      </c>
      <c r="M41" s="2">
        <v>0.3</v>
      </c>
      <c r="N41" s="1">
        <f>N40*M41</f>
        <v>2.4390000000000001</v>
      </c>
      <c r="O41" s="2">
        <v>0.3</v>
      </c>
      <c r="P41" s="1">
        <f>P40*O41</f>
        <v>2.4390000000000001</v>
      </c>
      <c r="Q41" s="2">
        <v>0.3</v>
      </c>
      <c r="R41" s="1">
        <f>R40*Q41</f>
        <v>2.4390000000000001</v>
      </c>
      <c r="S41" s="2">
        <v>0.3</v>
      </c>
      <c r="T41" s="1">
        <f>T40*S41</f>
        <v>2.4390000000000001</v>
      </c>
      <c r="U41" s="2">
        <v>0.29899999999999999</v>
      </c>
      <c r="V41" s="1">
        <f>V40*U41</f>
        <v>2.4308700000000001</v>
      </c>
      <c r="W41" s="2">
        <v>0.29899999999999999</v>
      </c>
      <c r="X41" s="1">
        <f>X40*W41</f>
        <v>2.4308700000000001</v>
      </c>
      <c r="Y41" s="2">
        <v>0.29899999999999999</v>
      </c>
      <c r="Z41" s="1">
        <f>Z40*Y41</f>
        <v>2.4308700000000001</v>
      </c>
      <c r="AB41" s="1">
        <f t="shared" si="6"/>
        <v>21.92661</v>
      </c>
    </row>
    <row r="42" spans="1:33" x14ac:dyDescent="0.3">
      <c r="B42" s="3" t="s">
        <v>9</v>
      </c>
      <c r="D42" s="1">
        <f>D32+D38-D41</f>
        <v>0</v>
      </c>
      <c r="F42" s="1">
        <f>F32+F38-F41</f>
        <v>0</v>
      </c>
      <c r="H42" s="1">
        <f>H32+H38-H41</f>
        <v>0</v>
      </c>
      <c r="J42" s="1">
        <f>J32+J38-J41</f>
        <v>5.4110000000000005</v>
      </c>
      <c r="L42" s="1">
        <f>L32+L38-L41</f>
        <v>5.4110000000000005</v>
      </c>
      <c r="N42" s="1">
        <f>N32+N38-N41</f>
        <v>5.4110000000000005</v>
      </c>
      <c r="P42" s="1">
        <f>P32+P38-P41</f>
        <v>5.4110000000000005</v>
      </c>
      <c r="R42" s="1">
        <f>R32+R38-R41</f>
        <v>5.4110000000000005</v>
      </c>
      <c r="T42" s="1">
        <f>T32+T38-T41</f>
        <v>5.4110000000000005</v>
      </c>
      <c r="V42" s="1">
        <f>V32+V38-V41</f>
        <v>5.4191300000000009</v>
      </c>
      <c r="X42" s="1">
        <f>X32+X38-X41</f>
        <v>5.4191300000000009</v>
      </c>
      <c r="Z42" s="1">
        <f>Z32+Z38-Z41</f>
        <v>5.4191300000000009</v>
      </c>
      <c r="AB42" s="1">
        <f t="shared" si="6"/>
        <v>48.723390000000009</v>
      </c>
    </row>
    <row r="43" spans="1:33" x14ac:dyDescent="0.3">
      <c r="A43" s="8"/>
      <c r="B43" s="3" t="s">
        <v>21</v>
      </c>
      <c r="D43" s="1"/>
      <c r="F43" s="1"/>
      <c r="H43" s="1"/>
      <c r="J43" s="1"/>
      <c r="L43" s="1"/>
      <c r="N43" s="1"/>
      <c r="P43" s="1"/>
      <c r="R43" s="1"/>
      <c r="T43" s="1"/>
      <c r="V43" s="1"/>
      <c r="X43" s="1"/>
      <c r="Z43" s="1"/>
      <c r="AB43" s="1">
        <f>Z43+X43+V43+T43+R43+P43+N43+L43+J43+H43+F43+D43</f>
        <v>0</v>
      </c>
    </row>
    <row r="44" spans="1:33" x14ac:dyDescent="0.3">
      <c r="B44" s="3" t="s">
        <v>9</v>
      </c>
      <c r="D44" s="1">
        <f>D42+D43</f>
        <v>0</v>
      </c>
      <c r="F44" s="1">
        <f>F42+F43</f>
        <v>0</v>
      </c>
      <c r="H44" s="1">
        <f>H42+H43</f>
        <v>0</v>
      </c>
      <c r="J44" s="1">
        <f>J42+J43</f>
        <v>5.4110000000000005</v>
      </c>
      <c r="L44" s="1">
        <f>L42+L43</f>
        <v>5.4110000000000005</v>
      </c>
      <c r="N44" s="1">
        <f>N42+N43</f>
        <v>5.4110000000000005</v>
      </c>
      <c r="P44" s="1">
        <f>P42+P43</f>
        <v>5.4110000000000005</v>
      </c>
      <c r="R44" s="1">
        <f>R42+R43</f>
        <v>5.4110000000000005</v>
      </c>
      <c r="T44" s="1">
        <f>T42+T43</f>
        <v>5.4110000000000005</v>
      </c>
      <c r="V44" s="1">
        <f>V42+V43</f>
        <v>5.4191300000000009</v>
      </c>
      <c r="X44" s="1">
        <f>X42+X43</f>
        <v>5.4191300000000009</v>
      </c>
      <c r="Z44" s="1">
        <f>Z42+Z43</f>
        <v>5.4191300000000009</v>
      </c>
      <c r="AB44" s="1">
        <f t="shared" ref="AB44" si="7">Z44+X44+V44+T44+R44+P44+N44+L44+J44+H44+F44+D44</f>
        <v>48.723390000000009</v>
      </c>
    </row>
    <row r="45" spans="1:33" x14ac:dyDescent="0.3">
      <c r="D45" s="1"/>
      <c r="F45" s="1"/>
      <c r="H45" s="1"/>
      <c r="J45" s="1"/>
      <c r="L45" s="1"/>
      <c r="N45" s="1"/>
      <c r="P45" s="1"/>
      <c r="R45" s="1"/>
      <c r="T45" s="1"/>
      <c r="V45" s="1"/>
      <c r="X45" s="1"/>
      <c r="Z45" s="1"/>
    </row>
    <row r="47" spans="1:33" s="1" customFormat="1" x14ac:dyDescent="0.3">
      <c r="A47" s="11" t="s">
        <v>13</v>
      </c>
      <c r="B47" s="5" t="s">
        <v>14</v>
      </c>
      <c r="C47" s="6"/>
      <c r="D47" s="1">
        <v>370.36</v>
      </c>
      <c r="E47" s="6"/>
      <c r="F47" s="1">
        <v>370.36</v>
      </c>
      <c r="G47" s="6"/>
      <c r="H47" s="1">
        <v>370.36</v>
      </c>
      <c r="I47" s="6"/>
      <c r="J47" s="1">
        <v>370.36</v>
      </c>
      <c r="K47" s="6"/>
      <c r="L47" s="1">
        <v>370.6</v>
      </c>
      <c r="M47" s="6"/>
      <c r="N47" s="1">
        <v>370.6</v>
      </c>
      <c r="O47" s="6"/>
      <c r="P47" s="1">
        <v>370.6</v>
      </c>
      <c r="Q47" s="6"/>
      <c r="R47" s="1">
        <v>370.36</v>
      </c>
      <c r="S47" s="6"/>
      <c r="T47" s="1">
        <v>370.36</v>
      </c>
      <c r="U47" s="6"/>
      <c r="V47" s="1">
        <v>369.12</v>
      </c>
      <c r="W47" s="6"/>
      <c r="X47" s="1">
        <v>387.2</v>
      </c>
      <c r="Y47" s="6"/>
      <c r="Z47" s="1">
        <v>387.2</v>
      </c>
      <c r="AB47" s="1">
        <f t="shared" ref="AB47:AB56" si="8">Z47+X47+V47+T47+R47+P47+N47+L47+J47+H47+F47+D47</f>
        <v>4477.4799999999996</v>
      </c>
      <c r="AF47" s="1">
        <f>AB47</f>
        <v>4477.4799999999996</v>
      </c>
    </row>
    <row r="48" spans="1:33" s="1" customFormat="1" x14ac:dyDescent="0.3">
      <c r="A48" s="11"/>
      <c r="B48" s="5" t="s">
        <v>15</v>
      </c>
      <c r="C48" s="6"/>
      <c r="D48" s="1">
        <v>203.74</v>
      </c>
      <c r="E48" s="6"/>
      <c r="F48" s="1">
        <v>205.37</v>
      </c>
      <c r="G48" s="6"/>
      <c r="H48" s="1">
        <v>205.37</v>
      </c>
      <c r="I48" s="6"/>
      <c r="J48" s="1">
        <v>205.37</v>
      </c>
      <c r="K48" s="6"/>
      <c r="L48" s="1">
        <v>205.37</v>
      </c>
      <c r="M48" s="6"/>
      <c r="N48" s="1">
        <v>205.37</v>
      </c>
      <c r="O48" s="6"/>
      <c r="P48" s="1">
        <v>205.37</v>
      </c>
      <c r="Q48" s="6"/>
      <c r="R48" s="1">
        <v>205.37</v>
      </c>
      <c r="S48" s="6"/>
      <c r="T48" s="1">
        <v>205.37</v>
      </c>
      <c r="U48" s="6"/>
      <c r="V48" s="1">
        <v>204.68</v>
      </c>
      <c r="W48" s="6"/>
      <c r="X48" s="1">
        <v>204.68</v>
      </c>
      <c r="Y48" s="6"/>
      <c r="Z48" s="1">
        <v>204.68</v>
      </c>
      <c r="AB48" s="1">
        <f t="shared" si="8"/>
        <v>2460.7399999999998</v>
      </c>
      <c r="AF48" s="1">
        <f>AB48</f>
        <v>2460.7399999999998</v>
      </c>
    </row>
    <row r="49" spans="1:33" s="1" customFormat="1" x14ac:dyDescent="0.3">
      <c r="A49" s="11"/>
      <c r="B49" s="5" t="s">
        <v>16</v>
      </c>
      <c r="C49" s="6"/>
      <c r="D49" s="1">
        <v>3865</v>
      </c>
      <c r="E49" s="6"/>
      <c r="F49" s="1">
        <v>3865</v>
      </c>
      <c r="G49" s="6"/>
      <c r="H49" s="1">
        <v>3865</v>
      </c>
      <c r="I49" s="6"/>
      <c r="J49" s="1">
        <v>3865</v>
      </c>
      <c r="K49" s="6"/>
      <c r="L49" s="1">
        <v>3865</v>
      </c>
      <c r="M49" s="6"/>
      <c r="N49" s="1">
        <v>3865</v>
      </c>
      <c r="O49" s="6"/>
      <c r="P49" s="1">
        <v>3865</v>
      </c>
      <c r="Q49" s="6"/>
      <c r="R49" s="1">
        <v>3865</v>
      </c>
      <c r="S49" s="6"/>
      <c r="T49" s="1">
        <v>3958</v>
      </c>
      <c r="U49" s="6"/>
      <c r="V49" s="1">
        <v>3958</v>
      </c>
      <c r="W49" s="6"/>
      <c r="X49" s="1">
        <v>3958</v>
      </c>
      <c r="Y49" s="6"/>
      <c r="Z49" s="1">
        <v>3958</v>
      </c>
      <c r="AB49" s="1">
        <f t="shared" si="8"/>
        <v>46752</v>
      </c>
    </row>
    <row r="50" spans="1:33" s="1" customFormat="1" x14ac:dyDescent="0.3">
      <c r="A50" s="11"/>
      <c r="B50" s="5" t="s">
        <v>18</v>
      </c>
      <c r="C50" s="2">
        <v>0.17199999999999999</v>
      </c>
      <c r="D50" s="1">
        <v>2216</v>
      </c>
      <c r="E50" s="2">
        <v>0.17199999999999999</v>
      </c>
      <c r="F50" s="1">
        <v>2216</v>
      </c>
      <c r="G50" s="2">
        <v>0.17199999999999999</v>
      </c>
      <c r="H50" s="1">
        <v>2216</v>
      </c>
      <c r="I50" s="2">
        <v>0.17199999999999999</v>
      </c>
      <c r="J50" s="1">
        <v>2216</v>
      </c>
      <c r="K50" s="2">
        <v>0.17199999999999999</v>
      </c>
      <c r="L50" s="1">
        <v>2216</v>
      </c>
      <c r="M50" s="2">
        <v>0.17199999999999999</v>
      </c>
      <c r="N50" s="1">
        <v>2216</v>
      </c>
      <c r="O50" s="2">
        <v>0.17199999999999999</v>
      </c>
      <c r="P50" s="1">
        <v>2216</v>
      </c>
      <c r="Q50" s="2">
        <v>0.17199999999999999</v>
      </c>
      <c r="R50" s="1">
        <v>2216</v>
      </c>
      <c r="S50" s="2">
        <v>0.17199999999999999</v>
      </c>
      <c r="T50" s="1">
        <v>2277</v>
      </c>
      <c r="U50" s="2">
        <v>0.17199999999999999</v>
      </c>
      <c r="V50" s="1">
        <v>2277</v>
      </c>
      <c r="W50" s="2">
        <v>0.17199999999999999</v>
      </c>
      <c r="X50" s="1">
        <v>2277</v>
      </c>
      <c r="Y50" s="2">
        <v>0.17199999999999999</v>
      </c>
      <c r="Z50" s="1">
        <v>2277</v>
      </c>
      <c r="AB50" s="1">
        <f t="shared" si="8"/>
        <v>26836</v>
      </c>
    </row>
    <row r="51" spans="1:33" s="1" customFormat="1" x14ac:dyDescent="0.3">
      <c r="A51" s="11"/>
      <c r="B51" s="5" t="s">
        <v>19</v>
      </c>
      <c r="C51" s="2">
        <v>0.3</v>
      </c>
      <c r="D51" s="7">
        <f>ROUNDDOWN(D49/C51,2)</f>
        <v>12883.33</v>
      </c>
      <c r="E51" s="2">
        <v>0.3</v>
      </c>
      <c r="F51" s="7">
        <f t="shared" ref="F51" si="9">ROUNDDOWN(F49/E51,2)</f>
        <v>12883.33</v>
      </c>
      <c r="G51" s="2">
        <v>0.3</v>
      </c>
      <c r="H51" s="7">
        <f t="shared" ref="H51" si="10">ROUNDDOWN(H49/G51,2)</f>
        <v>12883.33</v>
      </c>
      <c r="I51" s="2">
        <v>0.3</v>
      </c>
      <c r="J51" s="7">
        <f t="shared" ref="J51" si="11">ROUNDDOWN(J49/I51,2)</f>
        <v>12883.33</v>
      </c>
      <c r="K51" s="2">
        <v>0.3</v>
      </c>
      <c r="L51" s="7">
        <f t="shared" ref="L51" si="12">ROUNDDOWN(L49/K51,2)</f>
        <v>12883.33</v>
      </c>
      <c r="M51" s="2">
        <v>0.3</v>
      </c>
      <c r="N51" s="7">
        <f t="shared" ref="N51" si="13">ROUNDDOWN(N49/M51,2)</f>
        <v>12883.33</v>
      </c>
      <c r="O51" s="2">
        <v>0.3</v>
      </c>
      <c r="P51" s="7">
        <f t="shared" ref="P51" si="14">ROUNDDOWN(P49/O51,2)</f>
        <v>12883.33</v>
      </c>
      <c r="Q51" s="2">
        <v>0.3</v>
      </c>
      <c r="R51" s="7">
        <f t="shared" ref="R51" si="15">ROUNDDOWN(R49/Q51,2)</f>
        <v>12883.33</v>
      </c>
      <c r="S51" s="2">
        <v>0.29899999999999999</v>
      </c>
      <c r="T51" s="7">
        <f t="shared" ref="T51" si="16">ROUNDDOWN(T49/S51,2)</f>
        <v>13237.45</v>
      </c>
      <c r="U51" s="2">
        <v>0.29899999999999999</v>
      </c>
      <c r="V51" s="7">
        <f t="shared" ref="V51" si="17">ROUNDDOWN(V49/U51,2)</f>
        <v>13237.45</v>
      </c>
      <c r="W51" s="2">
        <v>0.29899999999999999</v>
      </c>
      <c r="X51" s="7">
        <f t="shared" ref="X51" si="18">ROUNDDOWN(X49/W51,2)</f>
        <v>13237.45</v>
      </c>
      <c r="Y51" s="2">
        <v>0.29899999999999999</v>
      </c>
      <c r="Z51" s="7">
        <f t="shared" ref="Z51" si="19">ROUNDDOWN(Z49/Y51,2)</f>
        <v>13237.45</v>
      </c>
      <c r="AB51" s="1">
        <f t="shared" si="8"/>
        <v>156016.44</v>
      </c>
    </row>
    <row r="52" spans="1:33" x14ac:dyDescent="0.3">
      <c r="A52" s="11"/>
      <c r="B52" s="3" t="s">
        <v>2</v>
      </c>
      <c r="C52" s="2">
        <v>-2.4E-2</v>
      </c>
      <c r="D52" s="1">
        <f>ROUND(D51*C52,2)</f>
        <v>-309.2</v>
      </c>
      <c r="E52" s="2">
        <v>-2.4E-2</v>
      </c>
      <c r="F52" s="1">
        <f t="shared" ref="F52" si="20">ROUND(F51*E52,2)</f>
        <v>-309.2</v>
      </c>
      <c r="G52" s="2">
        <v>-2.4E-2</v>
      </c>
      <c r="H52" s="1">
        <f t="shared" ref="H52" si="21">ROUND(H51*G52,2)</f>
        <v>-309.2</v>
      </c>
      <c r="I52" s="2">
        <v>-2.4E-2</v>
      </c>
      <c r="J52" s="1">
        <f t="shared" ref="J52" si="22">ROUND(J51*I52,2)</f>
        <v>-309.2</v>
      </c>
      <c r="K52" s="2">
        <v>-2.4E-2</v>
      </c>
      <c r="L52" s="1">
        <f t="shared" ref="L52" si="23">ROUND(L51*K52,2)</f>
        <v>-309.2</v>
      </c>
      <c r="M52" s="2">
        <v>-2.4E-2</v>
      </c>
      <c r="N52" s="1">
        <f t="shared" ref="N52" si="24">ROUND(N51*M52,2)</f>
        <v>-309.2</v>
      </c>
      <c r="O52" s="2">
        <v>-2.4E-2</v>
      </c>
      <c r="P52" s="1">
        <f t="shared" ref="P52" si="25">ROUND(P51*O52,2)</f>
        <v>-309.2</v>
      </c>
      <c r="Q52" s="2">
        <v>-2.4E-2</v>
      </c>
      <c r="R52" s="1">
        <f t="shared" ref="R52" si="26">ROUND(R51*Q52,2)</f>
        <v>-309.2</v>
      </c>
      <c r="S52" s="2">
        <v>-2.4E-2</v>
      </c>
      <c r="T52" s="1">
        <f t="shared" ref="T52" si="27">ROUND(T51*S52,2)</f>
        <v>-317.7</v>
      </c>
      <c r="U52" s="2">
        <v>-2.4E-2</v>
      </c>
      <c r="V52" s="1">
        <f t="shared" ref="V52" si="28">ROUND(V51*U52,2)</f>
        <v>-317.7</v>
      </c>
      <c r="W52" s="2">
        <v>-2.4E-2</v>
      </c>
      <c r="X52" s="1">
        <f t="shared" ref="X52" si="29">ROUND(X51*W52,2)</f>
        <v>-317.7</v>
      </c>
      <c r="Y52" s="2">
        <v>-2.4E-2</v>
      </c>
      <c r="Z52" s="1">
        <f t="shared" ref="Z52" si="30">ROUND(Z51*Y52,2)</f>
        <v>-317.7</v>
      </c>
      <c r="AB52" s="1">
        <f t="shared" si="8"/>
        <v>-3744.3999999999992</v>
      </c>
      <c r="AE52" s="1"/>
    </row>
    <row r="53" spans="1:33" x14ac:dyDescent="0.3">
      <c r="A53" s="11"/>
      <c r="B53" s="3" t="s">
        <v>3</v>
      </c>
      <c r="C53" s="2">
        <v>-6.8000000000000005E-2</v>
      </c>
      <c r="D53" s="1">
        <f>ROUND(D51*C53,2)</f>
        <v>-876.07</v>
      </c>
      <c r="E53" s="2">
        <v>-6.8000000000000005E-2</v>
      </c>
      <c r="F53" s="1">
        <f t="shared" ref="F53" si="31">ROUND(F51*E53,2)</f>
        <v>-876.07</v>
      </c>
      <c r="G53" s="2">
        <v>-6.8000000000000005E-2</v>
      </c>
      <c r="H53" s="1">
        <f t="shared" ref="H53" si="32">ROUND(H51*G53,2)</f>
        <v>-876.07</v>
      </c>
      <c r="I53" s="2">
        <v>-6.8000000000000005E-2</v>
      </c>
      <c r="J53" s="1">
        <f t="shared" ref="J53" si="33">ROUND(J51*I53,2)</f>
        <v>-876.07</v>
      </c>
      <c r="K53" s="2">
        <v>-6.8000000000000005E-2</v>
      </c>
      <c r="L53" s="1">
        <f t="shared" ref="L53" si="34">ROUND(L51*K53,2)</f>
        <v>-876.07</v>
      </c>
      <c r="M53" s="2">
        <v>-6.8000000000000005E-2</v>
      </c>
      <c r="N53" s="1">
        <f t="shared" ref="N53" si="35">ROUND(N51*M53,2)</f>
        <v>-876.07</v>
      </c>
      <c r="O53" s="2">
        <v>-6.8000000000000005E-2</v>
      </c>
      <c r="P53" s="1">
        <f t="shared" ref="P53" si="36">ROUND(P51*O53,2)</f>
        <v>-876.07</v>
      </c>
      <c r="Q53" s="2">
        <v>-6.8000000000000005E-2</v>
      </c>
      <c r="R53" s="1">
        <f t="shared" ref="R53" si="37">ROUND(R51*Q53,2)</f>
        <v>-876.07</v>
      </c>
      <c r="S53" s="2">
        <v>-6.8000000000000005E-2</v>
      </c>
      <c r="T53" s="1">
        <f t="shared" ref="T53" si="38">ROUND(T51*S53,2)</f>
        <v>-900.15</v>
      </c>
      <c r="U53" s="2">
        <v>-6.8000000000000005E-2</v>
      </c>
      <c r="V53" s="1">
        <f t="shared" ref="V53" si="39">ROUND(V51*U53,2)</f>
        <v>-900.15</v>
      </c>
      <c r="W53" s="2">
        <v>-6.8000000000000005E-2</v>
      </c>
      <c r="X53" s="1">
        <f t="shared" ref="X53" si="40">ROUND(X51*W53,2)</f>
        <v>-900.15</v>
      </c>
      <c r="Y53" s="2">
        <v>-6.8000000000000005E-2</v>
      </c>
      <c r="Z53" s="1">
        <f t="shared" ref="Z53" si="41">ROUND(Z51*Y53,2)</f>
        <v>-900.15</v>
      </c>
      <c r="AB53" s="1">
        <f t="shared" si="8"/>
        <v>-10609.159999999998</v>
      </c>
    </row>
    <row r="54" spans="1:33" x14ac:dyDescent="0.3">
      <c r="A54" s="11"/>
      <c r="B54" s="3" t="s">
        <v>4</v>
      </c>
      <c r="C54" s="2">
        <v>-5.0000000000000001E-3</v>
      </c>
      <c r="D54" s="1">
        <f>ROUND(D51*C54,2)</f>
        <v>-64.42</v>
      </c>
      <c r="E54" s="2">
        <v>-5.0000000000000001E-3</v>
      </c>
      <c r="F54" s="1">
        <f t="shared" ref="F54" si="42">ROUND(F51*E54,2)</f>
        <v>-64.42</v>
      </c>
      <c r="G54" s="2">
        <v>-5.0000000000000001E-3</v>
      </c>
      <c r="H54" s="1">
        <f t="shared" ref="H54" si="43">ROUND(H51*G54,2)</f>
        <v>-64.42</v>
      </c>
      <c r="I54" s="2">
        <v>-5.0000000000000001E-3</v>
      </c>
      <c r="J54" s="1">
        <f t="shared" ref="J54" si="44">ROUND(J51*I54,2)</f>
        <v>-64.42</v>
      </c>
      <c r="K54" s="2">
        <v>-5.0000000000000001E-3</v>
      </c>
      <c r="L54" s="1">
        <f t="shared" ref="L54" si="45">ROUND(L51*K54,2)</f>
        <v>-64.42</v>
      </c>
      <c r="M54" s="2">
        <v>-5.0000000000000001E-3</v>
      </c>
      <c r="N54" s="1">
        <f t="shared" ref="N54" si="46">ROUND(N51*M54,2)</f>
        <v>-64.42</v>
      </c>
      <c r="O54" s="2">
        <v>-5.0000000000000001E-3</v>
      </c>
      <c r="P54" s="1">
        <f t="shared" ref="P54" si="47">ROUND(P51*O54,2)</f>
        <v>-64.42</v>
      </c>
      <c r="Q54" s="2">
        <v>-5.0000000000000001E-3</v>
      </c>
      <c r="R54" s="1">
        <f t="shared" ref="R54" si="48">ROUND(R51*Q54,2)</f>
        <v>-64.42</v>
      </c>
      <c r="S54" s="2">
        <v>-5.0000000000000001E-3</v>
      </c>
      <c r="T54" s="1">
        <f t="shared" ref="T54" si="49">ROUND(T51*S54,2)</f>
        <v>-66.19</v>
      </c>
      <c r="U54" s="2">
        <v>-5.0000000000000001E-3</v>
      </c>
      <c r="V54" s="1">
        <f t="shared" ref="V54" si="50">ROUND(V51*U54,2)</f>
        <v>-66.19</v>
      </c>
      <c r="W54" s="2">
        <v>-5.0000000000000001E-3</v>
      </c>
      <c r="X54" s="1">
        <f t="shared" ref="X54" si="51">ROUND(X51*W54,2)</f>
        <v>-66.19</v>
      </c>
      <c r="Y54" s="2">
        <v>-5.0000000000000001E-3</v>
      </c>
      <c r="Z54" s="1">
        <f t="shared" ref="Z54" si="52">ROUND(Z51*Y54,2)</f>
        <v>-66.19</v>
      </c>
      <c r="AB54" s="1">
        <f t="shared" si="8"/>
        <v>-780.11999999999989</v>
      </c>
    </row>
    <row r="55" spans="1:33" x14ac:dyDescent="0.3">
      <c r="A55" s="11"/>
      <c r="B55" s="3" t="s">
        <v>17</v>
      </c>
      <c r="C55" s="2">
        <v>-7.4999999999999997E-2</v>
      </c>
      <c r="D55" s="1">
        <f>ROUND(D51*C55,2)</f>
        <v>-966.25</v>
      </c>
      <c r="E55" s="2">
        <v>-7.4999999999999997E-2</v>
      </c>
      <c r="F55" s="1">
        <f t="shared" ref="F55" si="53">ROUND(F51*E55,2)</f>
        <v>-966.25</v>
      </c>
      <c r="G55" s="2">
        <v>-7.4999999999999997E-2</v>
      </c>
      <c r="H55" s="1">
        <f t="shared" ref="H55" si="54">ROUND(H51*G55,2)</f>
        <v>-966.25</v>
      </c>
      <c r="I55" s="2">
        <v>-7.4999999999999997E-2</v>
      </c>
      <c r="J55" s="1">
        <f t="shared" ref="J55" si="55">ROUND(J51*I55,2)</f>
        <v>-966.25</v>
      </c>
      <c r="K55" s="2">
        <v>-7.4999999999999997E-2</v>
      </c>
      <c r="L55" s="1">
        <f t="shared" ref="L55" si="56">ROUND(L51*K55,2)</f>
        <v>-966.25</v>
      </c>
      <c r="M55" s="2">
        <v>-7.4999999999999997E-2</v>
      </c>
      <c r="N55" s="1">
        <f t="shared" ref="N55" si="57">ROUND(N51*M55,2)</f>
        <v>-966.25</v>
      </c>
      <c r="O55" s="2">
        <v>-7.4999999999999997E-2</v>
      </c>
      <c r="P55" s="1">
        <f t="shared" ref="P55" si="58">ROUND(P51*O55,2)</f>
        <v>-966.25</v>
      </c>
      <c r="Q55" s="2">
        <v>-7.4999999999999997E-2</v>
      </c>
      <c r="R55" s="1">
        <f t="shared" ref="R55" si="59">ROUND(R51*Q55,2)</f>
        <v>-966.25</v>
      </c>
      <c r="S55" s="2">
        <v>-7.4999999999999997E-2</v>
      </c>
      <c r="T55" s="1">
        <f t="shared" ref="T55" si="60">ROUND(T51*S55,2)</f>
        <v>-992.81</v>
      </c>
      <c r="U55" s="2">
        <v>-7.4999999999999997E-2</v>
      </c>
      <c r="V55" s="1">
        <f t="shared" ref="V55" si="61">ROUND(V51*U55,2)</f>
        <v>-992.81</v>
      </c>
      <c r="W55" s="2">
        <v>-7.4999999999999997E-2</v>
      </c>
      <c r="X55" s="1">
        <f t="shared" ref="X55" si="62">ROUND(X51*W55,2)</f>
        <v>-992.81</v>
      </c>
      <c r="Y55" s="2">
        <v>-7.4999999999999997E-2</v>
      </c>
      <c r="Z55" s="1">
        <f t="shared" ref="Z55" si="63">ROUND(Z51*Y55,2)</f>
        <v>-992.81</v>
      </c>
      <c r="AB55" s="1">
        <f t="shared" ref="AB55" si="64">Z55+X55+V55+T55+R55+P55+N55+L55+J55+H55+F55+D55</f>
        <v>-11701.24</v>
      </c>
    </row>
    <row r="56" spans="1:33" x14ac:dyDescent="0.3">
      <c r="A56" s="11"/>
      <c r="B56" s="3" t="s">
        <v>20</v>
      </c>
      <c r="D56" s="1">
        <f>ROUNDDOWN(SUM(D52:D55),0)</f>
        <v>-2215</v>
      </c>
      <c r="F56" s="1">
        <f t="shared" ref="F56" si="65">ROUNDDOWN(SUM(F52:F55),0)</f>
        <v>-2215</v>
      </c>
      <c r="H56" s="1">
        <f t="shared" ref="H56" si="66">ROUNDDOWN(SUM(H52:H55),0)</f>
        <v>-2215</v>
      </c>
      <c r="J56" s="1">
        <f t="shared" ref="J56" si="67">ROUNDDOWN(SUM(J52:J55),0)</f>
        <v>-2215</v>
      </c>
      <c r="L56" s="1">
        <f t="shared" ref="L56" si="68">ROUNDDOWN(SUM(L52:L55),0)</f>
        <v>-2215</v>
      </c>
      <c r="N56" s="1">
        <f t="shared" ref="N56" si="69">ROUNDDOWN(SUM(N52:N55),0)</f>
        <v>-2215</v>
      </c>
      <c r="P56" s="1">
        <f t="shared" ref="P56" si="70">ROUNDDOWN(SUM(P52:P55),0)</f>
        <v>-2215</v>
      </c>
      <c r="R56" s="1">
        <f t="shared" ref="R56" si="71">ROUNDDOWN(SUM(R52:R55),0)</f>
        <v>-2215</v>
      </c>
      <c r="T56" s="1">
        <f t="shared" ref="T56" si="72">ROUNDDOWN(SUM(T52:T55),0)</f>
        <v>-2276</v>
      </c>
      <c r="V56" s="1">
        <f t="shared" ref="V56" si="73">ROUNDDOWN(SUM(V52:V55),0)</f>
        <v>-2276</v>
      </c>
      <c r="X56" s="1">
        <f t="shared" ref="X56" si="74">ROUNDDOWN(SUM(X52:X55),0)</f>
        <v>-2276</v>
      </c>
      <c r="Z56" s="1">
        <f t="shared" ref="Z56" si="75">ROUNDDOWN(SUM(Z52:Z55),0)</f>
        <v>-2276</v>
      </c>
      <c r="AB56" s="1">
        <f t="shared" si="8"/>
        <v>-26824</v>
      </c>
    </row>
    <row r="57" spans="1:33" x14ac:dyDescent="0.3">
      <c r="A57" s="11"/>
      <c r="D57" s="1"/>
      <c r="F57" s="1"/>
      <c r="H57" s="1"/>
      <c r="J57" s="1"/>
      <c r="L57" s="1"/>
      <c r="N57" s="1"/>
      <c r="P57" s="1"/>
      <c r="R57" s="1"/>
      <c r="T57" s="1"/>
      <c r="V57" s="1"/>
      <c r="X57" s="1"/>
      <c r="Z57" s="1"/>
      <c r="AE57" s="7">
        <f>SUM(AE6:AE56)</f>
        <v>22756.31</v>
      </c>
      <c r="AF57" s="7">
        <f>SUM(AF6:AF56)</f>
        <v>6938.2199999999993</v>
      </c>
      <c r="AG57" s="7">
        <f>SUM(AG6:AG56)</f>
        <v>15008.310000000003</v>
      </c>
    </row>
  </sheetData>
  <mergeCells count="17">
    <mergeCell ref="I4:J4"/>
    <mergeCell ref="A47:A57"/>
    <mergeCell ref="A6:A14"/>
    <mergeCell ref="A18:A27"/>
    <mergeCell ref="C4:D4"/>
    <mergeCell ref="E4:F4"/>
    <mergeCell ref="G4:H4"/>
    <mergeCell ref="A32:A41"/>
    <mergeCell ref="W4:X4"/>
    <mergeCell ref="Y4:Z4"/>
    <mergeCell ref="AC2:AC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2022-05-27T18:12:28Z</cp:lastPrinted>
  <dcterms:created xsi:type="dcterms:W3CDTF">2022-05-27T16:48:19Z</dcterms:created>
  <dcterms:modified xsi:type="dcterms:W3CDTF">2024-04-26T11:28:44Z</dcterms:modified>
</cp:coreProperties>
</file>