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TT\Piscine\Pass Piscines\"/>
    </mc:Choice>
  </mc:AlternateContent>
  <xr:revisionPtr revIDLastSave="0" documentId="8_{E15B62D5-9D0E-4B56-A490-D4AA9D3BB608}" xr6:coauthVersionLast="47" xr6:coauthVersionMax="47" xr10:uidLastSave="{00000000-0000-0000-0000-000000000000}"/>
  <bookViews>
    <workbookView xWindow="67080" yWindow="4380" windowWidth="29040" windowHeight="16440" activeTab="1" xr2:uid="{00000000-000D-0000-FFFF-FFFF00000000}"/>
  </bookViews>
  <sheets>
    <sheet name="Ratios financiers" sheetId="2" r:id="rId1"/>
    <sheet name="Bilan (actif et passif)" sheetId="3" r:id="rId2"/>
    <sheet name="Immobilisations – Amortissement" sheetId="5" r:id="rId3"/>
    <sheet name="Provisions" sheetId="6" r:id="rId4"/>
  </sheets>
  <calcPr calcId="191029"/>
</workbook>
</file>

<file path=xl/calcChain.xml><?xml version="1.0" encoding="utf-8"?>
<calcChain xmlns="http://schemas.openxmlformats.org/spreadsheetml/2006/main">
  <c r="C31" i="2" l="1"/>
  <c r="D30" i="2"/>
  <c r="C30" i="2"/>
  <c r="D29" i="2"/>
  <c r="C29" i="2"/>
  <c r="D28" i="2"/>
  <c r="C28" i="2"/>
  <c r="D27" i="2"/>
  <c r="C27" i="2"/>
  <c r="D24" i="2"/>
  <c r="C24" i="2"/>
  <c r="D18" i="2"/>
  <c r="C18" i="2"/>
  <c r="D15" i="2"/>
  <c r="D17" i="2" s="1"/>
  <c r="C15" i="2"/>
  <c r="C17" i="2" s="1"/>
  <c r="D14" i="2"/>
  <c r="C14" i="2"/>
  <c r="C19" i="2" s="1"/>
  <c r="D12" i="2"/>
  <c r="C12" i="2"/>
  <c r="D9" i="2"/>
  <c r="C9" i="2"/>
  <c r="C7" i="2" s="1"/>
  <c r="D8" i="2"/>
  <c r="D7" i="2" s="1"/>
  <c r="C8" i="2"/>
  <c r="D4" i="2"/>
  <c r="C4" i="2"/>
  <c r="C13" i="2" l="1"/>
  <c r="D13" i="2"/>
  <c r="C16" i="2"/>
  <c r="C20" i="2" s="1"/>
  <c r="C23" i="2"/>
  <c r="D23" i="2"/>
  <c r="D16" i="2"/>
</calcChain>
</file>

<file path=xl/sharedStrings.xml><?xml version="1.0" encoding="utf-8"?>
<sst xmlns="http://schemas.openxmlformats.org/spreadsheetml/2006/main" count="275" uniqueCount="240">
  <si>
    <t>Exercice N</t>
  </si>
  <si>
    <t>Exercice N-1</t>
  </si>
  <si>
    <t>Performance opérationnelle</t>
  </si>
  <si>
    <t>Résultat net</t>
  </si>
  <si>
    <t>n/c</t>
  </si>
  <si>
    <t>Gestion BFR</t>
  </si>
  <si>
    <t>BFR (Besoin en fonds de roulement)</t>
  </si>
  <si>
    <t xml:space="preserve">    BFR exploitation</t>
  </si>
  <si>
    <t xml:space="preserve">    BFR hors exploitation</t>
  </si>
  <si>
    <t>Autonomie financière</t>
  </si>
  <si>
    <t>Fonds de roulement net global</t>
  </si>
  <si>
    <t>Couverture du BFR</t>
  </si>
  <si>
    <t>Trésorerie</t>
  </si>
  <si>
    <t>Dettes financières</t>
  </si>
  <si>
    <t>Dette financière nette (DFN)</t>
  </si>
  <si>
    <t>Ratio d'endettement (Gearing)</t>
  </si>
  <si>
    <t>Flux de trésorerie libre</t>
  </si>
  <si>
    <t>Capacité de remboursement de la dette (année)</t>
  </si>
  <si>
    <t>Solvabilité</t>
  </si>
  <si>
    <t>Couverture des dettes</t>
  </si>
  <si>
    <t>Fonds propres</t>
  </si>
  <si>
    <t>Structure d'activité</t>
  </si>
  <si>
    <t>Poids des stocks</t>
  </si>
  <si>
    <t>Poids des immobilisations</t>
  </si>
  <si>
    <t>Poids des immobilisations corporelles</t>
  </si>
  <si>
    <t>Poids des immobilisations incorporelles</t>
  </si>
  <si>
    <t>Vetusté des immobilisations</t>
  </si>
  <si>
    <t xml:space="preserve">Fiche Pappers de l'entreprise : </t>
  </si>
  <si>
    <t>BILAN SIMPLIFIÉ</t>
  </si>
  <si>
    <r>
      <rPr>
        <sz val="9"/>
        <color rgb="FF000000"/>
        <rFont val="Arial"/>
        <family val="2"/>
      </rPr>
      <t xml:space="preserve">DGFiP N° 2033-A-SD 2021
</t>
    </r>
    <r>
      <rPr>
        <b/>
        <sz val="9"/>
        <color rgb="FF000000"/>
        <rFont val="Arial"/>
        <family val="2"/>
      </rPr>
      <t>N° 15948 * 03</t>
    </r>
  </si>
  <si>
    <t>Formulaire obligatoire
(article 302 septies A du Code général des impôts)</t>
  </si>
  <si>
    <t>Désignation de l'entreprise</t>
  </si>
  <si>
    <t>Fiche Pappers :</t>
  </si>
  <si>
    <t>Adresse de l'entreprise</t>
  </si>
  <si>
    <t>Siren</t>
  </si>
  <si>
    <t>Durée de l'exercice en nombre de mois*</t>
  </si>
  <si>
    <t>Durée de l'exercice précédent *</t>
  </si>
  <si>
    <r>
      <rPr>
        <b/>
        <sz val="9"/>
        <color theme="1"/>
        <rFont val="Arial"/>
        <family val="2"/>
      </rPr>
      <t>ACTIF</t>
    </r>
  </si>
  <si>
    <r>
      <rPr>
        <sz val="9"/>
        <color theme="1"/>
        <rFont val="Arial"/>
        <family val="2"/>
      </rPr>
      <t>Brut</t>
    </r>
  </si>
  <si>
    <r>
      <rPr>
        <sz val="9"/>
        <color theme="1"/>
        <rFont val="Arial"/>
        <family val="2"/>
      </rPr>
      <t>Amortissements – Provisions</t>
    </r>
  </si>
  <si>
    <r>
      <rPr>
        <sz val="9"/>
        <color theme="1"/>
        <rFont val="Arial"/>
        <family val="2"/>
      </rPr>
      <t>Net</t>
    </r>
  </si>
  <si>
    <r>
      <rPr>
        <sz val="8"/>
        <color theme="1"/>
        <rFont val="Arial"/>
        <family val="2"/>
      </rPr>
      <t>ACTIF IMMOBILISÉ</t>
    </r>
  </si>
  <si>
    <t>Immobilisations incorporelles</t>
  </si>
  <si>
    <t>Fonds commercial *</t>
  </si>
  <si>
    <t>010</t>
  </si>
  <si>
    <t>012</t>
  </si>
  <si>
    <t>Autres *</t>
  </si>
  <si>
    <t>014</t>
  </si>
  <si>
    <t>016</t>
  </si>
  <si>
    <r>
      <rPr>
        <sz val="9"/>
        <color theme="1"/>
        <rFont val="Arial"/>
        <family val="2"/>
      </rPr>
      <t>Immobilisations corporelles *</t>
    </r>
  </si>
  <si>
    <t>028</t>
  </si>
  <si>
    <t>030</t>
  </si>
  <si>
    <r>
      <rPr>
        <sz val="9"/>
        <color theme="1"/>
        <rFont val="Arial"/>
        <family val="2"/>
      </rPr>
      <t>Immobilisations financières * (1)</t>
    </r>
  </si>
  <si>
    <t>040</t>
  </si>
  <si>
    <t>042</t>
  </si>
  <si>
    <r>
      <rPr>
        <b/>
        <sz val="9"/>
        <color rgb="FF000000"/>
        <rFont val="Arial"/>
        <family val="2"/>
      </rPr>
      <t xml:space="preserve">Total I </t>
    </r>
    <r>
      <rPr>
        <sz val="9"/>
        <color rgb="FF000000"/>
        <rFont val="Arial"/>
        <family val="2"/>
      </rPr>
      <t>(5)</t>
    </r>
  </si>
  <si>
    <t>044</t>
  </si>
  <si>
    <t>048</t>
  </si>
  <si>
    <r>
      <rPr>
        <sz val="9"/>
        <color theme="1"/>
        <rFont val="Arial"/>
        <family val="2"/>
      </rPr>
      <t>ACTIF CIRCULANT</t>
    </r>
  </si>
  <si>
    <r>
      <rPr>
        <sz val="9"/>
        <color theme="1"/>
        <rFont val="Arial"/>
        <family val="2"/>
      </rPr>
      <t>STOCKS</t>
    </r>
  </si>
  <si>
    <t>Matières premières, approvisionnements, en cours de production *</t>
  </si>
  <si>
    <t>050</t>
  </si>
  <si>
    <t>052</t>
  </si>
  <si>
    <r>
      <rPr>
        <sz val="9"/>
        <color theme="1"/>
        <rFont val="Arial"/>
        <family val="2"/>
      </rPr>
      <t>Marchandises *</t>
    </r>
  </si>
  <si>
    <t>060</t>
  </si>
  <si>
    <t>062</t>
  </si>
  <si>
    <r>
      <rPr>
        <sz val="9"/>
        <color theme="1"/>
        <rFont val="Arial"/>
        <family val="2"/>
      </rPr>
      <t>Avances et acomptes versés sur commandes</t>
    </r>
  </si>
  <si>
    <t>064</t>
  </si>
  <si>
    <t>066</t>
  </si>
  <si>
    <t>Créances (2)</t>
  </si>
  <si>
    <t>Clients et comptes rattachés *</t>
  </si>
  <si>
    <t>068</t>
  </si>
  <si>
    <t>070</t>
  </si>
  <si>
    <t>Autres * (3)</t>
  </si>
  <si>
    <t>072</t>
  </si>
  <si>
    <t>074</t>
  </si>
  <si>
    <r>
      <rPr>
        <sz val="9"/>
        <color theme="1"/>
        <rFont val="Arial"/>
        <family val="2"/>
      </rPr>
      <t>Valeurs mobilières de placement</t>
    </r>
  </si>
  <si>
    <t>080</t>
  </si>
  <si>
    <t>082</t>
  </si>
  <si>
    <r>
      <rPr>
        <sz val="9"/>
        <color theme="1"/>
        <rFont val="Arial"/>
        <family val="2"/>
      </rPr>
      <t>Disponibilités</t>
    </r>
  </si>
  <si>
    <t>084</t>
  </si>
  <si>
    <t>086</t>
  </si>
  <si>
    <r>
      <rPr>
        <sz val="9"/>
        <color theme="1"/>
        <rFont val="Arial"/>
        <family val="2"/>
      </rPr>
      <t>Charges constatées d'avance *</t>
    </r>
  </si>
  <si>
    <t>092</t>
  </si>
  <si>
    <t>094</t>
  </si>
  <si>
    <r>
      <rPr>
        <b/>
        <sz val="9"/>
        <color theme="1"/>
        <rFont val="Arial"/>
        <family val="2"/>
      </rPr>
      <t>Total II</t>
    </r>
  </si>
  <si>
    <t>096</t>
  </si>
  <si>
    <t>098</t>
  </si>
  <si>
    <r>
      <rPr>
        <b/>
        <sz val="9"/>
        <color theme="1"/>
        <rFont val="Arial"/>
        <family val="2"/>
      </rPr>
      <t>Total général (I + II)</t>
    </r>
  </si>
  <si>
    <r>
      <rPr>
        <b/>
        <sz val="9"/>
        <color theme="1"/>
        <rFont val="Arial"/>
        <family val="2"/>
      </rPr>
      <t>PASSIF</t>
    </r>
  </si>
  <si>
    <t>Exercice N
NET</t>
  </si>
  <si>
    <t>Exercice N-1
NET</t>
  </si>
  <si>
    <r>
      <rPr>
        <sz val="9"/>
        <color theme="1"/>
        <rFont val="Arial"/>
        <family val="2"/>
      </rPr>
      <t>CAPITAUX PROPRES</t>
    </r>
  </si>
  <si>
    <r>
      <rPr>
        <sz val="9"/>
        <color theme="1"/>
        <rFont val="Arial"/>
        <family val="2"/>
      </rPr>
      <t>Capital social ou individuel *</t>
    </r>
  </si>
  <si>
    <r>
      <rPr>
        <sz val="9"/>
        <color theme="1"/>
        <rFont val="Arial"/>
        <family val="2"/>
      </rPr>
      <t>Écarts de réévaluation</t>
    </r>
  </si>
  <si>
    <r>
      <rPr>
        <sz val="9"/>
        <color theme="1"/>
        <rFont val="Arial"/>
        <family val="2"/>
      </rPr>
      <t>Réserve légale</t>
    </r>
  </si>
  <si>
    <r>
      <rPr>
        <sz val="9"/>
        <color theme="1"/>
        <rFont val="Arial"/>
        <family val="2"/>
      </rPr>
      <t>Réserves réglementées *</t>
    </r>
  </si>
  <si>
    <t>Autres réserves</t>
  </si>
  <si>
    <r>
      <rPr>
        <sz val="9"/>
        <color theme="1"/>
        <rFont val="Arial"/>
        <family val="2"/>
      </rPr>
      <t>dont réserve relative à l'achat d'œuvres originales d'artistes vivants) *</t>
    </r>
  </si>
  <si>
    <r>
      <rPr>
        <sz val="9"/>
        <color theme="1"/>
        <rFont val="Arial"/>
        <family val="2"/>
      </rPr>
      <t>Report à nouveau</t>
    </r>
  </si>
  <si>
    <r>
      <rPr>
        <sz val="9"/>
        <color theme="1"/>
        <rFont val="Arial"/>
        <family val="2"/>
      </rPr>
      <t>Résultat de l'exercice</t>
    </r>
  </si>
  <si>
    <r>
      <rPr>
        <b/>
        <sz val="9"/>
        <color theme="1"/>
        <rFont val="Arial"/>
        <family val="2"/>
      </rPr>
      <t>Total I</t>
    </r>
  </si>
  <si>
    <r>
      <rPr>
        <sz val="9"/>
        <color rgb="FF000000"/>
        <rFont val="Arial"/>
        <family val="2"/>
      </rPr>
      <t xml:space="preserve">Provisions pour risques et charges  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 xml:space="preserve">     Total II</t>
    </r>
  </si>
  <si>
    <r>
      <rPr>
        <sz val="9"/>
        <color theme="1"/>
        <rFont val="Arial"/>
        <family val="2"/>
      </rPr>
      <t>DETTES (4)</t>
    </r>
  </si>
  <si>
    <r>
      <rPr>
        <sz val="9"/>
        <color theme="1"/>
        <rFont val="Arial"/>
        <family val="2"/>
      </rPr>
      <t>Emprunts et dettes assimilées</t>
    </r>
  </si>
  <si>
    <r>
      <rPr>
        <sz val="9"/>
        <color theme="1"/>
        <rFont val="Arial"/>
        <family val="2"/>
      </rPr>
      <t>Avances et acomptes reçus sur commandes en cours</t>
    </r>
  </si>
  <si>
    <r>
      <rPr>
        <sz val="9"/>
        <color theme="1"/>
        <rFont val="Arial"/>
        <family val="2"/>
      </rPr>
      <t>Fournisseurs et comptes rattachés *</t>
    </r>
  </si>
  <si>
    <r>
      <rPr>
        <sz val="9"/>
        <color theme="1"/>
        <rFont val="Arial"/>
        <family val="2"/>
      </rPr>
      <t>Autres dettes</t>
    </r>
  </si>
  <si>
    <r>
      <rPr>
        <b/>
        <sz val="11"/>
        <color theme="1"/>
        <rFont val="Arial"/>
        <family val="2"/>
      </rPr>
      <t>(</t>
    </r>
  </si>
  <si>
    <t>dont comptes courants d'associés de l'exercice N : ………..</t>
  </si>
  <si>
    <r>
      <rPr>
        <b/>
        <sz val="11"/>
        <color theme="1"/>
        <rFont val="Arial"/>
        <family val="2"/>
      </rPr>
      <t>)</t>
    </r>
  </si>
  <si>
    <r>
      <rPr>
        <sz val="9"/>
        <color theme="1"/>
        <rFont val="Arial"/>
        <family val="2"/>
      </rPr>
      <t>Produits constatés d'avance</t>
    </r>
  </si>
  <si>
    <r>
      <rPr>
        <b/>
        <sz val="9"/>
        <color theme="1"/>
        <rFont val="Arial"/>
        <family val="2"/>
      </rPr>
      <t>Total III</t>
    </r>
  </si>
  <si>
    <r>
      <rPr>
        <b/>
        <sz val="9"/>
        <color theme="1"/>
        <rFont val="Arial"/>
        <family val="2"/>
      </rPr>
      <t>Total général ( I + II + III )</t>
    </r>
  </si>
  <si>
    <r>
      <rPr>
        <sz val="9"/>
        <color theme="1"/>
        <rFont val="Arial"/>
        <family val="2"/>
      </rPr>
      <t>RENVOIS</t>
    </r>
  </si>
  <si>
    <r>
      <rPr>
        <sz val="9"/>
        <color theme="1"/>
        <rFont val="Arial"/>
        <family val="2"/>
      </rPr>
      <t>Dont immobilisations financières à moins d'un an</t>
    </r>
  </si>
  <si>
    <r>
      <rPr>
        <sz val="9"/>
        <color theme="1"/>
        <rFont val="Arial"/>
        <family val="2"/>
      </rPr>
      <t>Dont dettes à plus d'un an</t>
    </r>
  </si>
  <si>
    <r>
      <rPr>
        <sz val="9"/>
        <color theme="1"/>
        <rFont val="Arial"/>
        <family val="2"/>
      </rPr>
      <t>Dont créances à plus d'un an</t>
    </r>
  </si>
  <si>
    <r>
      <rPr>
        <sz val="9"/>
        <color theme="1"/>
        <rFont val="Arial"/>
        <family val="2"/>
      </rPr>
      <t>Coût de revient des immobilisations acquises ou créées au cours de l'exercice *</t>
    </r>
  </si>
  <si>
    <r>
      <rPr>
        <sz val="9"/>
        <color theme="1"/>
        <rFont val="Arial"/>
        <family val="2"/>
      </rPr>
      <t>Dont compte courant d'associés débiteurs</t>
    </r>
  </si>
  <si>
    <r>
      <rPr>
        <sz val="9"/>
        <color theme="1"/>
        <rFont val="Arial"/>
        <family val="2"/>
      </rPr>
      <t>Prix de vente hors TVA des immobilisations cédées au cours de l'exercice *</t>
    </r>
  </si>
  <si>
    <r>
      <rPr>
        <b/>
        <sz val="9"/>
        <color rgb="FF000000"/>
        <rFont val="Arial"/>
        <family val="2"/>
      </rPr>
      <t xml:space="preserve">* </t>
    </r>
    <r>
      <rPr>
        <sz val="9"/>
        <color rgb="FF000000"/>
        <rFont val="Arial"/>
        <family val="2"/>
      </rPr>
      <t>Des explications concernant cette rubrique figurent dans la notice n° 2033-NOT-SD</t>
    </r>
  </si>
  <si>
    <t>IMMOBILISATIONS – AMORTISSEMENTS – PLUS-VALUES – MOINS-VALUES</t>
  </si>
  <si>
    <t>DGFiP N° 2033-C-SD 2021</t>
  </si>
  <si>
    <t>Formulaire obligatoire (article 302 septies A bis du Code général des impôts)</t>
  </si>
  <si>
    <r>
      <rPr>
        <b/>
        <sz val="9"/>
        <color theme="1"/>
        <rFont val="Arial"/>
        <family val="2"/>
      </rPr>
      <t>IMMOBILISATIONS</t>
    </r>
  </si>
  <si>
    <t>Valeur brute des immobilisations au début de l'exercice</t>
  </si>
  <si>
    <r>
      <rPr>
        <sz val="9"/>
        <color theme="1"/>
        <rFont val="Arial"/>
        <family val="2"/>
      </rPr>
      <t>Augmentations</t>
    </r>
  </si>
  <si>
    <r>
      <rPr>
        <sz val="9"/>
        <color theme="1"/>
        <rFont val="Arial"/>
        <family val="2"/>
      </rPr>
      <t>Diminutions</t>
    </r>
  </si>
  <si>
    <t>Valeur brute des immobilisations à la fin de l'exercice</t>
  </si>
  <si>
    <r>
      <rPr>
        <sz val="9"/>
        <color theme="1"/>
        <rFont val="Arial"/>
        <family val="2"/>
      </rPr>
      <t>Réévaluation légale *</t>
    </r>
  </si>
  <si>
    <r>
      <rPr>
        <sz val="9"/>
        <color theme="1"/>
        <rFont val="Arial"/>
        <family val="2"/>
      </rPr>
      <t>ACTIF IMMOBILISÉ</t>
    </r>
  </si>
  <si>
    <t>Valeur d'origine des
immobilisations en fin
d'exercice</t>
  </si>
  <si>
    <r>
      <rPr>
        <sz val="9"/>
        <color theme="1"/>
        <rFont val="Arial"/>
        <family val="2"/>
      </rPr>
      <t>Fonds commercial</t>
    </r>
  </si>
  <si>
    <r>
      <rPr>
        <sz val="9"/>
        <color theme="1"/>
        <rFont val="Arial"/>
        <family val="2"/>
      </rPr>
      <t>Autres</t>
    </r>
  </si>
  <si>
    <r>
      <rPr>
        <sz val="9"/>
        <color theme="1"/>
        <rFont val="Arial"/>
        <family val="2"/>
      </rPr>
      <t>Installations   techniques,   matériel   et outillage industriels</t>
    </r>
  </si>
  <si>
    <r>
      <rPr>
        <sz val="9"/>
        <color theme="1"/>
        <rFont val="Arial"/>
        <family val="2"/>
      </rPr>
      <t>Installations  générales,  agencements, aménagements divers</t>
    </r>
  </si>
  <si>
    <r>
      <rPr>
        <sz val="9"/>
        <color theme="1"/>
        <rFont val="Arial"/>
        <family val="2"/>
      </rPr>
      <t>Immobilisations financières</t>
    </r>
  </si>
  <si>
    <r>
      <rPr>
        <b/>
        <sz val="9"/>
        <color theme="1"/>
        <rFont val="Arial"/>
        <family val="2"/>
      </rPr>
      <t>AMORTISSEMENTS</t>
    </r>
  </si>
  <si>
    <r>
      <rPr>
        <sz val="9"/>
        <color theme="1"/>
        <rFont val="Arial"/>
        <family val="2"/>
      </rPr>
      <t>Montant des amortissements au début de l'exercice</t>
    </r>
  </si>
  <si>
    <t>Augmentations : dotations de l'exercice</t>
  </si>
  <si>
    <r>
      <rPr>
        <sz val="9"/>
        <color theme="1"/>
        <rFont val="Arial"/>
        <family val="2"/>
      </rPr>
      <t>Diminutions : amortissements      afférents aux éléments sortis de l'actif et reprises</t>
    </r>
  </si>
  <si>
    <r>
      <rPr>
        <sz val="9"/>
        <color theme="1"/>
        <rFont val="Arial"/>
        <family val="2"/>
      </rPr>
      <t>Montant  des  amortissements à la fin de l'exercice</t>
    </r>
  </si>
  <si>
    <r>
      <rPr>
        <sz val="9"/>
        <color theme="1"/>
        <rFont val="Arial"/>
        <family val="2"/>
      </rPr>
      <t>IMMOBILISATIONS AMORTISSABLES</t>
    </r>
  </si>
  <si>
    <r>
      <rPr>
        <sz val="9"/>
        <color theme="1"/>
        <rFont val="Arial"/>
        <family val="2"/>
      </rPr>
      <t>Immobilisations incorporelles</t>
    </r>
  </si>
  <si>
    <r>
      <rPr>
        <sz val="9"/>
        <color theme="1"/>
        <rFont val="Arial"/>
        <family val="2"/>
      </rPr>
      <t>Immobilisations corporelles</t>
    </r>
  </si>
  <si>
    <r>
      <rPr>
        <sz val="9"/>
        <color theme="1"/>
        <rFont val="Arial"/>
        <family val="2"/>
      </rPr>
      <t>Installations techniques, matériel et outillage industriels</t>
    </r>
  </si>
  <si>
    <r>
      <rPr>
        <sz val="9"/>
        <color theme="1"/>
        <rFont val="Arial"/>
        <family val="2"/>
      </rPr>
      <t>Installations générales, agencements, aménagements divers</t>
    </r>
  </si>
  <si>
    <r>
      <rPr>
        <sz val="9"/>
        <color theme="1"/>
        <rFont val="Arial"/>
        <family val="2"/>
      </rPr>
      <t>TOTAL</t>
    </r>
  </si>
  <si>
    <r>
      <rPr>
        <b/>
        <sz val="9"/>
        <color rgb="FF000000"/>
        <rFont val="Arial"/>
        <family val="2"/>
      </rPr>
      <t xml:space="preserve">PLUS-VALUES, MOINS-VALUES à 19 %, 15 % et 0 % pour les entreprises à l'IS et 12,8 % pour les entreprises à l'IR </t>
    </r>
    <r>
      <rPr>
        <sz val="9"/>
        <color rgb="FF000000"/>
        <rFont val="Arial"/>
        <family val="2"/>
      </rPr>
      <t>(Si ce cadre est insuffisant, joindre un état du même modèle)</t>
    </r>
  </si>
  <si>
    <r>
      <rPr>
        <sz val="9"/>
        <color theme="1"/>
        <rFont val="Arial"/>
        <family val="2"/>
      </rPr>
      <t>Nature   des   immobilisations   cédées virées  de  poste  à  poste,  mise  hors service     ou     réintégrées     dans     le patrimoine privé</t>
    </r>
  </si>
  <si>
    <r>
      <rPr>
        <sz val="8"/>
        <color theme="1"/>
        <rFont val="Arial"/>
        <family val="2"/>
      </rPr>
      <t>Immobilisations</t>
    </r>
  </si>
  <si>
    <r>
      <rPr>
        <sz val="9"/>
        <color theme="1"/>
        <rFont val="Arial"/>
        <family val="2"/>
      </rPr>
      <t>Valeur d'actif *</t>
    </r>
  </si>
  <si>
    <r>
      <rPr>
        <sz val="9"/>
        <color theme="1"/>
        <rFont val="Arial"/>
        <family val="2"/>
      </rPr>
      <t>Amortissements*</t>
    </r>
  </si>
  <si>
    <r>
      <rPr>
        <sz val="9"/>
        <color theme="1"/>
        <rFont val="Arial"/>
        <family val="2"/>
      </rPr>
      <t>Valeur résiduelle</t>
    </r>
  </si>
  <si>
    <r>
      <rPr>
        <sz val="9"/>
        <color theme="1"/>
        <rFont val="Arial"/>
        <family val="2"/>
      </rPr>
      <t>Prix de cession*</t>
    </r>
  </si>
  <si>
    <r>
      <rPr>
        <sz val="9"/>
        <color theme="1"/>
        <rFont val="Arial"/>
        <family val="2"/>
      </rPr>
      <t>Plus ou moins-values</t>
    </r>
  </si>
  <si>
    <r>
      <rPr>
        <sz val="9"/>
        <color theme="1"/>
        <rFont val="Arial"/>
        <family val="2"/>
      </rPr>
      <t>Court terme*</t>
    </r>
  </si>
  <si>
    <r>
      <rPr>
        <sz val="9"/>
        <color theme="1"/>
        <rFont val="Arial"/>
        <family val="2"/>
      </rPr>
      <t>Long terme</t>
    </r>
  </si>
  <si>
    <t>(1)</t>
  </si>
  <si>
    <t>(2)</t>
  </si>
  <si>
    <t>(3)</t>
  </si>
  <si>
    <t>(4)</t>
  </si>
  <si>
    <t>(5)</t>
  </si>
  <si>
    <t>19 % (6)</t>
  </si>
  <si>
    <t>15 % ou 12,8 % (7)</t>
  </si>
  <si>
    <t>0 % (8)</t>
  </si>
  <si>
    <r>
      <rPr>
        <sz val="7"/>
        <color theme="1"/>
        <rFont val="Arial"/>
        <family val="2"/>
      </rPr>
      <t>Total</t>
    </r>
  </si>
  <si>
    <r>
      <rPr>
        <sz val="9"/>
        <color theme="1"/>
        <rFont val="Arial"/>
        <family val="2"/>
      </rPr>
      <t xml:space="preserve">Plus-values taxables à 19 % </t>
    </r>
    <r>
      <rPr>
        <vertAlign val="superscript"/>
        <sz val="9"/>
        <color theme="1"/>
        <rFont val="Arial"/>
        <family val="2"/>
      </rPr>
      <t>(1)</t>
    </r>
  </si>
  <si>
    <r>
      <rPr>
        <sz val="9"/>
        <color theme="1"/>
        <rFont val="Arial"/>
        <family val="2"/>
      </rPr>
      <t>Régularisations</t>
    </r>
  </si>
  <si>
    <r>
      <rPr>
        <sz val="9"/>
        <color rgb="FF000000"/>
        <rFont val="Arial"/>
        <family val="2"/>
      </rPr>
      <t xml:space="preserve">* Des explications concernant ces rubriques figurent dans la notice n° 2033-NOT-SD
</t>
    </r>
    <r>
      <rPr>
        <sz val="9"/>
        <color rgb="FF000000"/>
        <rFont val="Arial"/>
        <family val="2"/>
      </rPr>
      <t xml:space="preserve">(1) Ces plus-values sont imposables au taux de 19 % en application des articles 238 </t>
    </r>
    <r>
      <rPr>
        <i/>
        <sz val="9"/>
        <color rgb="FF000000"/>
        <rFont val="Arial"/>
        <family val="2"/>
      </rPr>
      <t xml:space="preserve">bis </t>
    </r>
    <r>
      <rPr>
        <sz val="9"/>
        <color rgb="FF000000"/>
        <rFont val="Arial"/>
        <family val="2"/>
      </rPr>
      <t>JA, 210 F et 208 C du CGI. Joindre un état établi selon le même modèle, indiquant les modalités de calcul de ces plus-values.</t>
    </r>
  </si>
  <si>
    <t>RELEVÉ DES PROVISIONS – AMORTISSEMENTS DÉROGATOIRES – DÉFICITS</t>
  </si>
  <si>
    <t>DGFiP N° 2033-D-SD 2021</t>
  </si>
  <si>
    <r>
      <rPr>
        <b/>
        <sz val="9"/>
        <color theme="1"/>
        <rFont val="Arial"/>
        <family val="2"/>
      </rPr>
      <t>I</t>
    </r>
  </si>
  <si>
    <r>
      <rPr>
        <b/>
        <sz val="9"/>
        <color theme="1"/>
        <rFont val="Arial"/>
        <family val="2"/>
      </rPr>
      <t>RELEVÉ DES PROVISIONS – AMORTISSEMENTS DÉROGATOIRES</t>
    </r>
  </si>
  <si>
    <r>
      <rPr>
        <b/>
        <sz val="9"/>
        <color rgb="FF000000"/>
        <rFont val="Arial"/>
        <family val="2"/>
      </rPr>
      <t xml:space="preserve">A  </t>
    </r>
    <r>
      <rPr>
        <sz val="9"/>
        <color rgb="FF000000"/>
        <rFont val="Arial"/>
        <family val="2"/>
      </rPr>
      <t>NATURE DES PROVISIONS</t>
    </r>
  </si>
  <si>
    <t>Montant au début de l'exercice</t>
  </si>
  <si>
    <t>Diminutions : reprises de l'exercice</t>
  </si>
  <si>
    <t>Montant à la fin de l'exercice</t>
  </si>
  <si>
    <r>
      <rPr>
        <sz val="9"/>
        <color theme="1"/>
        <rFont val="Arial"/>
        <family val="2"/>
      </rPr>
      <t>Provisions réglementées</t>
    </r>
  </si>
  <si>
    <r>
      <rPr>
        <sz val="9"/>
        <color theme="1"/>
        <rFont val="Arial"/>
        <family val="2"/>
      </rPr>
      <t>Amortissements dérogatoires</t>
    </r>
  </si>
  <si>
    <t>Dont majorations exceptionnelles de 30 %</t>
  </si>
  <si>
    <r>
      <rPr>
        <sz val="9"/>
        <color theme="1"/>
        <rFont val="Arial"/>
        <family val="2"/>
      </rPr>
      <t>Autres provisions réglementées *</t>
    </r>
  </si>
  <si>
    <r>
      <rPr>
        <sz val="9"/>
        <color theme="1"/>
        <rFont val="Arial"/>
        <family val="2"/>
      </rPr>
      <t>Provisions pour risques et charges</t>
    </r>
  </si>
  <si>
    <t>Provisions pour dépréciation</t>
  </si>
  <si>
    <r>
      <rPr>
        <sz val="9"/>
        <color theme="1"/>
        <rFont val="Arial"/>
        <family val="2"/>
      </rPr>
      <t>Sur immobilisations</t>
    </r>
  </si>
  <si>
    <r>
      <rPr>
        <sz val="9"/>
        <color theme="1"/>
        <rFont val="Arial"/>
        <family val="2"/>
      </rPr>
      <t>Sur stocks et en cours</t>
    </r>
  </si>
  <si>
    <r>
      <rPr>
        <sz val="9"/>
        <color theme="1"/>
        <rFont val="Arial"/>
        <family val="2"/>
      </rPr>
      <t>Sur comptes clients</t>
    </r>
  </si>
  <si>
    <r>
      <rPr>
        <sz val="9"/>
        <color theme="1"/>
        <rFont val="Arial"/>
        <family val="2"/>
      </rPr>
      <t>Autres provisions pour dépréciation</t>
    </r>
  </si>
  <si>
    <r>
      <rPr>
        <b/>
        <sz val="9"/>
        <color rgb="FF000000"/>
        <rFont val="Arial"/>
        <family val="2"/>
      </rPr>
      <t xml:space="preserve">B        </t>
    </r>
    <r>
      <rPr>
        <sz val="9"/>
        <color rgb="FF000000"/>
        <rFont val="Arial"/>
        <family val="2"/>
      </rPr>
      <t>MOUVEMENTS AFFECTANT LA PROVISION POUR AMORTISSEMENTS DEROGATOIRES</t>
    </r>
  </si>
  <si>
    <r>
      <rPr>
        <b/>
        <sz val="9"/>
        <color rgb="FF000000"/>
        <rFont val="Arial"/>
        <family val="2"/>
      </rPr>
      <t xml:space="preserve">C  </t>
    </r>
    <r>
      <rPr>
        <sz val="9"/>
        <color rgb="FF000000"/>
        <rFont val="Arial"/>
        <family val="2"/>
      </rPr>
      <t xml:space="preserve">VENTILATION  DES  DOTATIONS  AUX  PROVISIONS  ET  CHARGES  À PAYER NON DÉDUCTIBLES POUR L'ASSIETTE DE L'IMPÔT (Si le cadre
</t>
    </r>
    <r>
      <rPr>
        <sz val="9"/>
        <color rgb="FF000000"/>
        <rFont val="Arial"/>
        <family val="2"/>
      </rPr>
      <t>C est insuffisant, joindre un état du même modèle)</t>
    </r>
  </si>
  <si>
    <r>
      <rPr>
        <sz val="9"/>
        <color theme="1"/>
        <rFont val="Arial"/>
        <family val="2"/>
      </rPr>
      <t>Dotations</t>
    </r>
  </si>
  <si>
    <r>
      <rPr>
        <sz val="9"/>
        <color theme="1"/>
        <rFont val="Arial"/>
        <family val="2"/>
      </rPr>
      <t>Reprises</t>
    </r>
  </si>
  <si>
    <r>
      <rPr>
        <sz val="9"/>
        <color theme="1"/>
        <rFont val="Arial"/>
        <family val="2"/>
      </rPr>
      <t>Immobilisations Incorporelles</t>
    </r>
  </si>
  <si>
    <r>
      <rPr>
        <sz val="9"/>
        <color theme="1"/>
        <rFont val="Arial"/>
        <family val="2"/>
      </rPr>
      <t>Indemnités pour congés à payer, charges sociales et fiscales correspondantes</t>
    </r>
  </si>
  <si>
    <r>
      <rPr>
        <sz val="9"/>
        <color theme="1"/>
        <rFont val="Arial"/>
        <family val="2"/>
      </rPr>
      <t>Terrains</t>
    </r>
  </si>
  <si>
    <r>
      <rPr>
        <sz val="9"/>
        <color theme="1"/>
        <rFont val="Arial"/>
        <family val="2"/>
      </rPr>
      <t>Constructions</t>
    </r>
  </si>
  <si>
    <t>Installations techniques, matériel et outillage</t>
  </si>
  <si>
    <r>
      <rPr>
        <sz val="9"/>
        <color theme="1"/>
        <rFont val="Arial"/>
        <family val="2"/>
      </rPr>
      <t>Inst. générales, agencements et aménagements divers</t>
    </r>
  </si>
  <si>
    <r>
      <rPr>
        <sz val="9"/>
        <color theme="1"/>
        <rFont val="Arial"/>
        <family val="2"/>
      </rPr>
      <t>Matériel de transport</t>
    </r>
  </si>
  <si>
    <r>
      <rPr>
        <sz val="9"/>
        <color theme="1"/>
        <rFont val="Arial"/>
        <family val="2"/>
      </rPr>
      <t>Autres immobilisations corporelles</t>
    </r>
  </si>
  <si>
    <r>
      <rPr>
        <b/>
        <sz val="9"/>
        <color theme="1"/>
        <rFont val="Arial"/>
        <family val="2"/>
      </rPr>
      <t>TOTAL</t>
    </r>
  </si>
  <si>
    <r>
      <rPr>
        <b/>
        <sz val="9"/>
        <color rgb="FF000000"/>
        <rFont val="Arial"/>
        <family val="2"/>
      </rPr>
      <t xml:space="preserve">TOTAL </t>
    </r>
    <r>
      <rPr>
        <sz val="9"/>
        <color rgb="FF000000"/>
        <rFont val="Arial"/>
        <family val="2"/>
      </rPr>
      <t>à reporter ligne 322 du tableau n° 2033-B-SD</t>
    </r>
  </si>
  <si>
    <r>
      <rPr>
        <b/>
        <sz val="9"/>
        <color theme="1"/>
        <rFont val="Arial"/>
        <family val="2"/>
      </rPr>
      <t>II</t>
    </r>
  </si>
  <si>
    <r>
      <rPr>
        <b/>
        <sz val="9"/>
        <color theme="1"/>
        <rFont val="Arial"/>
        <family val="2"/>
      </rPr>
      <t>DÉFICITS REPORTABLES</t>
    </r>
  </si>
  <si>
    <r>
      <rPr>
        <b/>
        <sz val="9"/>
        <color theme="1"/>
        <rFont val="Arial"/>
        <family val="2"/>
      </rPr>
      <t>III</t>
    </r>
  </si>
  <si>
    <r>
      <rPr>
        <sz val="9"/>
        <color theme="1"/>
        <rFont val="Arial"/>
        <family val="2"/>
      </rPr>
      <t>Déficits restant à reporter au titre de l'exercice précédent (1)</t>
    </r>
  </si>
  <si>
    <r>
      <rPr>
        <sz val="9"/>
        <color theme="1"/>
        <rFont val="Arial"/>
        <family val="2"/>
      </rPr>
      <t>Résultat déficitaire relevant de l'article 209 C du CGI</t>
    </r>
  </si>
  <si>
    <r>
      <rPr>
        <sz val="9"/>
        <color rgb="FF000000"/>
        <rFont val="Arial"/>
        <family val="2"/>
      </rPr>
      <t xml:space="preserve">Déficits  transférés  de plein    droit     </t>
    </r>
    <r>
      <rPr>
        <sz val="9"/>
        <color rgb="FF000000"/>
        <rFont val="Arial"/>
        <family val="2"/>
      </rPr>
      <t>(article 209-II-2 du CGI)</t>
    </r>
  </si>
  <si>
    <r>
      <rPr>
        <sz val="9"/>
        <color theme="1"/>
        <rFont val="Arial"/>
        <family val="2"/>
      </rPr>
      <t>982 bis</t>
    </r>
  </si>
  <si>
    <r>
      <rPr>
        <sz val="9"/>
        <color theme="1"/>
        <rFont val="Arial"/>
        <family val="2"/>
      </rPr>
      <t xml:space="preserve">Nombre d’opérations sur l’exercice </t>
    </r>
    <r>
      <rPr>
        <vertAlign val="superscript"/>
        <sz val="9"/>
        <color theme="1"/>
        <rFont val="Arial"/>
        <family val="2"/>
      </rPr>
      <t>(2)</t>
    </r>
  </si>
  <si>
    <r>
      <rPr>
        <sz val="9"/>
        <color theme="1"/>
        <rFont val="Arial"/>
        <family val="2"/>
      </rPr>
      <t>982 ter</t>
    </r>
  </si>
  <si>
    <r>
      <rPr>
        <sz val="9"/>
        <color theme="1"/>
        <rFont val="Arial"/>
        <family val="2"/>
      </rPr>
      <t>Déficits étrangers des PME antérieurement déduits (article 209 C du CGI)</t>
    </r>
  </si>
  <si>
    <r>
      <rPr>
        <sz val="9"/>
        <color theme="1"/>
        <rFont val="Arial"/>
        <family val="2"/>
      </rPr>
      <t>Déficits imputés</t>
    </r>
  </si>
  <si>
    <r>
      <rPr>
        <sz val="9"/>
        <color theme="1"/>
        <rFont val="Arial"/>
        <family val="2"/>
      </rPr>
      <t>Déficits reportables</t>
    </r>
  </si>
  <si>
    <r>
      <rPr>
        <sz val="9"/>
        <color theme="1"/>
        <rFont val="Arial"/>
        <family val="2"/>
      </rPr>
      <t>Déficits de l’exercice</t>
    </r>
  </si>
  <si>
    <r>
      <rPr>
        <sz val="9"/>
        <color theme="1"/>
        <rFont val="Arial"/>
        <family val="2"/>
      </rPr>
      <t>Total des déficits restant à reporter</t>
    </r>
  </si>
  <si>
    <r>
      <rPr>
        <b/>
        <sz val="9"/>
        <color theme="1"/>
        <rFont val="Arial"/>
        <family val="2"/>
      </rPr>
      <t>IV</t>
    </r>
  </si>
  <si>
    <r>
      <rPr>
        <b/>
        <sz val="9"/>
        <color theme="1"/>
        <rFont val="Arial"/>
        <family val="2"/>
      </rPr>
      <t>DIVERS</t>
    </r>
  </si>
  <si>
    <r>
      <rPr>
        <sz val="9"/>
        <color theme="1"/>
        <rFont val="Arial"/>
        <family val="2"/>
      </rPr>
      <t>Primes et cotisations complémentaires facultatives</t>
    </r>
  </si>
  <si>
    <t>dont montant déductible des cotisations facultatives versées en application du I de l'article 154 bis du CGI dont cotisations facultatives Madelin (I de l’art. 154 bis du CGI)</t>
  </si>
  <si>
    <t>dont cotisations facultatives aux
nouveaux plans d'épargne retraite</t>
  </si>
  <si>
    <t>Cotisations personnelles obligatoires        de l'exploitant *</t>
  </si>
  <si>
    <r>
      <rPr>
        <sz val="9"/>
        <color theme="1"/>
        <rFont val="Arial"/>
        <family val="2"/>
      </rPr>
      <t>dont montant  déductible des cotisations sociales obligatoires hors CSG-CRDS</t>
    </r>
  </si>
  <si>
    <r>
      <rPr>
        <sz val="9"/>
        <color theme="1"/>
        <rFont val="Arial"/>
        <family val="2"/>
      </rPr>
      <t>N° du centre de gestion agréé</t>
    </r>
  </si>
  <si>
    <r>
      <rPr>
        <sz val="9"/>
        <color theme="1"/>
        <rFont val="Arial"/>
        <family val="2"/>
      </rPr>
      <t>Montant de la TVA collectée</t>
    </r>
  </si>
  <si>
    <r>
      <rPr>
        <sz val="9"/>
        <color theme="1"/>
        <rFont val="Arial"/>
        <family val="2"/>
      </rPr>
      <t>Montant de la TVA déductible sur biens et services (sauf immobilisations)</t>
    </r>
  </si>
  <si>
    <r>
      <rPr>
        <sz val="9"/>
        <color theme="1"/>
        <rFont val="Arial"/>
        <family val="2"/>
      </rPr>
      <t>Montant des prélèvements personnels de l'exploitant</t>
    </r>
  </si>
  <si>
    <r>
      <rPr>
        <sz val="9"/>
        <color rgb="FF000000"/>
        <rFont val="Arial"/>
        <family val="2"/>
      </rPr>
      <t xml:space="preserve">Aides perçues ayant donné droit à la réduction d'impôt prévue au 4 de l'article 238 </t>
    </r>
    <r>
      <rPr>
        <i/>
        <sz val="9"/>
        <color rgb="FF000000"/>
        <rFont val="Arial"/>
        <family val="2"/>
      </rPr>
      <t xml:space="preserve">bis </t>
    </r>
    <r>
      <rPr>
        <sz val="9"/>
        <color rgb="FF000000"/>
        <rFont val="Arial"/>
        <family val="2"/>
      </rPr>
      <t>du CGI pour l'entreprise donatrice</t>
    </r>
  </si>
  <si>
    <r>
      <rPr>
        <sz val="9"/>
        <color rgb="FF000000"/>
        <rFont val="Arial"/>
        <family val="2"/>
      </rPr>
      <t xml:space="preserve">Montant de l'investissement reçu qui a donné lieu à amortissement exceptionnel chez l'entreprise investisseur dans le cadre de l'article 217
</t>
    </r>
    <r>
      <rPr>
        <i/>
        <sz val="9"/>
        <color rgb="FF000000"/>
        <rFont val="Arial"/>
        <family val="2"/>
      </rPr>
      <t xml:space="preserve">octies </t>
    </r>
    <r>
      <rPr>
        <sz val="9"/>
        <color rgb="FF000000"/>
        <rFont val="Arial"/>
        <family val="2"/>
      </rPr>
      <t>du CGI</t>
    </r>
  </si>
  <si>
    <r>
      <rPr>
        <sz val="9"/>
        <color rgb="FF000000"/>
        <rFont val="Arial"/>
        <family val="2"/>
      </rPr>
      <t xml:space="preserve">(1) Cette case correspond au montant porté sur la ligne 870 du tableau n° 2033-D-SD déposé au titre de l'exercice précédent.
</t>
    </r>
    <r>
      <rPr>
        <sz val="9"/>
        <color rgb="FF000000"/>
        <rFont val="Arial"/>
        <family val="2"/>
      </rPr>
      <t xml:space="preserve">* Des explications concernant ces rubriques figurent dans la notice n° 2033-NOT-SD
</t>
    </r>
    <r>
      <rPr>
        <sz val="9"/>
        <color rgb="FF000000"/>
        <rFont val="Arial"/>
        <family val="2"/>
      </rPr>
      <t>(2) Indiquer, sur un feuillet séparé, l’identification, opération par opération, du nom de la société (et son n° siren) dont proviennent les déficits et le montant du transfert.</t>
    </r>
  </si>
  <si>
    <t>clos le 31/12/2019</t>
  </si>
  <si>
    <t>clos le 31/12/2018</t>
  </si>
  <si>
    <t>https://www.pappers.fr/entreprise/pass-piscines-arrosage-spas-services-539357707</t>
  </si>
  <si>
    <t>PASS PISCINES ARROSAGE SPAS SERVICES</t>
  </si>
  <si>
    <t>34370 Maureilhan</t>
  </si>
  <si>
    <t>539357707</t>
  </si>
  <si>
    <t>12</t>
  </si>
  <si>
    <t>Exercice N
clos le 31/12/2019</t>
  </si>
  <si>
    <t>Exercice N-1
clos le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</si>
</sst>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€-1]"/>
    <numFmt numFmtId="165" formatCode="0.0%"/>
    <numFmt numFmtId="166" formatCode="0.0"/>
    <numFmt numFmtId="167" formatCode="0_);\(0\)"/>
  </numFmts>
  <fonts count="2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</font>
    <font>
      <i/>
      <sz val="9"/>
      <color rgb="FF000000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9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7"/>
      <color theme="1"/>
      <name val="Arial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rgb="FF000000"/>
      <name val="Arial"/>
      <family val="2"/>
    </font>
    <font>
      <sz val="7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10"/>
      <color rgb="FF0563C1"/>
      <name val="Arial"/>
      <family val="2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  <font>
      <u/>
      <sz val="9"/>
      <color rgb="FF0563C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1B1B1"/>
        <bgColor rgb="FFB1B1B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/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right" vertical="center" wrapText="1"/>
    </xf>
    <xf numFmtId="0" fontId="13" fillId="2" borderId="5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0" borderId="0" xfId="0" applyFont="1"/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67" fontId="6" fillId="0" borderId="5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1" fontId="6" fillId="0" borderId="5" xfId="0" applyNumberFormat="1" applyFont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right" vertical="center" shrinkToFit="1"/>
    </xf>
    <xf numFmtId="0" fontId="1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5" fillId="5" borderId="1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4" xfId="0" applyFont="1" applyBorder="1"/>
    <xf numFmtId="0" fontId="10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7" xfId="0" applyFont="1" applyBorder="1"/>
    <xf numFmtId="0" fontId="8" fillId="0" borderId="9" xfId="0" applyFont="1" applyBorder="1"/>
    <xf numFmtId="0" fontId="8" fillId="0" borderId="10" xfId="0" applyFont="1" applyBorder="1"/>
    <xf numFmtId="0" fontId="11" fillId="0" borderId="12" xfId="0" applyFont="1" applyBorder="1" applyAlignment="1">
      <alignment horizontal="center" vertical="center" textRotation="90" wrapText="1"/>
    </xf>
    <xf numFmtId="0" fontId="8" fillId="0" borderId="13" xfId="0" applyFont="1" applyBorder="1"/>
    <xf numFmtId="0" fontId="8" fillId="0" borderId="14" xfId="0" applyFont="1" applyBorder="1"/>
    <xf numFmtId="0" fontId="6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textRotation="90" wrapText="1"/>
    </xf>
    <xf numFmtId="0" fontId="6" fillId="0" borderId="2" xfId="0" applyFont="1" applyBorder="1" applyAlignment="1">
      <alignment horizontal="left" vertical="center" wrapText="1"/>
    </xf>
    <xf numFmtId="167" fontId="6" fillId="0" borderId="12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11" xfId="0" applyFont="1" applyBorder="1"/>
    <xf numFmtId="0" fontId="10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right" vertical="center"/>
    </xf>
    <xf numFmtId="0" fontId="26" fillId="6" borderId="18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27" fillId="7" borderId="19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 wrapText="1"/>
    </xf>
    <xf numFmtId="0" fontId="8" fillId="0" borderId="15" xfId="0" applyFont="1" applyBorder="1"/>
    <xf numFmtId="0" fontId="8" fillId="0" borderId="16" xfId="0" applyFont="1" applyBorder="1"/>
    <xf numFmtId="1" fontId="6" fillId="0" borderId="12" xfId="0" applyNumberFormat="1" applyFont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8" fillId="8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885825" cy="2286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pappers.fr/entreprise/pass-piscines-arrosage-spas-services-539357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42"/>
  <sheetViews>
    <sheetView showGridLines="0" workbookViewId="0">
      <selection sqref="A1:B2"/>
    </sheetView>
  </sheetViews>
  <sheetFormatPr baseColWidth="10" defaultColWidth="12.6640625" defaultRowHeight="15.75" customHeight="1" x14ac:dyDescent="0.25"/>
  <cols>
    <col min="1" max="1" width="21.33203125" customWidth="1"/>
    <col min="2" max="2" width="15.109375" customWidth="1"/>
    <col min="3" max="4" width="15" customWidth="1"/>
  </cols>
  <sheetData>
    <row r="1" spans="1:7" ht="13.5" customHeight="1" x14ac:dyDescent="0.25">
      <c r="A1" s="37"/>
      <c r="B1" s="38"/>
      <c r="C1" s="2" t="s">
        <v>0</v>
      </c>
      <c r="D1" s="2" t="s">
        <v>1</v>
      </c>
      <c r="E1" s="1"/>
      <c r="F1" s="1"/>
      <c r="G1" s="1"/>
    </row>
    <row r="2" spans="1:7" ht="13.5" customHeight="1" x14ac:dyDescent="0.25">
      <c r="A2" s="38"/>
      <c r="B2" s="38"/>
      <c r="C2" s="3" t="s">
        <v>231</v>
      </c>
      <c r="D2" s="4" t="s">
        <v>232</v>
      </c>
      <c r="E2" s="1"/>
      <c r="F2" s="1"/>
      <c r="G2" s="1"/>
    </row>
    <row r="3" spans="1:7" ht="13.5" customHeight="1" x14ac:dyDescent="0.25">
      <c r="A3" s="9" t="s">
        <v>2</v>
      </c>
      <c r="B3" s="10"/>
      <c r="C3" s="10"/>
      <c r="D3" s="10"/>
      <c r="E3" s="10"/>
      <c r="F3" s="10"/>
      <c r="G3" s="10"/>
    </row>
    <row r="4" spans="1:7" ht="13.5" customHeight="1" x14ac:dyDescent="0.25">
      <c r="A4" s="10" t="s">
        <v>3</v>
      </c>
      <c r="B4" s="10"/>
      <c r="C4" s="11">
        <f>IF(ISBLANK('Bilan (actif et passif)'!Q33),"n/c",'Bilan (actif et passif)'!Q33)</f>
        <v>32205</v>
      </c>
      <c r="D4" s="11">
        <f>IF(ISBLANK('Bilan (actif et passif)'!R33),"n/c",'Bilan (actif et passif)'!R33)</f>
        <v>7817</v>
      </c>
      <c r="E4" s="10"/>
      <c r="F4" s="10"/>
      <c r="G4" s="10"/>
    </row>
    <row r="5" spans="1:7" ht="13.5" customHeight="1" x14ac:dyDescent="0.25">
      <c r="A5" s="1"/>
      <c r="B5" s="1"/>
      <c r="C5" s="3"/>
      <c r="D5" s="3"/>
      <c r="E5" s="1"/>
      <c r="F5" s="1"/>
      <c r="G5" s="1"/>
    </row>
    <row r="6" spans="1:7" ht="13.5" customHeight="1" x14ac:dyDescent="0.25">
      <c r="A6" s="40" t="s">
        <v>5</v>
      </c>
      <c r="B6" s="38"/>
      <c r="C6" s="5"/>
      <c r="D6" s="5"/>
      <c r="E6" s="1"/>
      <c r="F6" s="1"/>
      <c r="G6" s="1"/>
    </row>
    <row r="7" spans="1:7" ht="13.5" customHeight="1" x14ac:dyDescent="0.25">
      <c r="A7" s="37" t="s">
        <v>6</v>
      </c>
      <c r="B7" s="38"/>
      <c r="C7" s="5">
        <f t="shared" ref="C7:D7" si="0">C8+C9</f>
        <v>-118333</v>
      </c>
      <c r="D7" s="5">
        <f t="shared" si="0"/>
        <v>-23171</v>
      </c>
      <c r="E7" s="1"/>
      <c r="F7" s="1"/>
      <c r="G7" s="1"/>
    </row>
    <row r="8" spans="1:7" ht="13.5" customHeight="1" x14ac:dyDescent="0.25">
      <c r="A8" s="37" t="s">
        <v>7</v>
      </c>
      <c r="B8" s="38"/>
      <c r="C8" s="5">
        <f>SUM('Bilan (actif et passif)'!Q15:Q18)-SUM('Bilan (actif et passif)'!Q38:Q39)</f>
        <v>-44959</v>
      </c>
      <c r="D8" s="5">
        <f>SUM('Bilan (actif et passif)'!R15:R18)-SUM('Bilan (actif et passif)'!R38:R39)</f>
        <v>12299</v>
      </c>
      <c r="E8" s="1"/>
      <c r="F8" s="1"/>
      <c r="G8" s="1"/>
    </row>
    <row r="9" spans="1:7" ht="13.5" customHeight="1" x14ac:dyDescent="0.25">
      <c r="A9" s="37" t="s">
        <v>8</v>
      </c>
      <c r="B9" s="38"/>
      <c r="C9" s="5">
        <f>'Bilan (actif et passif)'!Q19+'Bilan (actif et passif)'!Q22-SUM('Bilan (actif et passif)'!Q40:Q41)</f>
        <v>-73374</v>
      </c>
      <c r="D9" s="5">
        <f>'Bilan (actif et passif)'!R19+'Bilan (actif et passif)'!R22-SUM('Bilan (actif et passif)'!R40:R41)</f>
        <v>-35470</v>
      </c>
      <c r="E9" s="1"/>
      <c r="F9" s="1"/>
      <c r="G9" s="1"/>
    </row>
    <row r="10" spans="1:7" ht="13.5" customHeight="1" x14ac:dyDescent="0.25">
      <c r="A10" s="37"/>
      <c r="B10" s="38"/>
      <c r="C10" s="1"/>
      <c r="D10" s="1"/>
      <c r="E10" s="1"/>
      <c r="F10" s="1"/>
      <c r="G10" s="1"/>
    </row>
    <row r="11" spans="1:7" ht="13.5" customHeight="1" x14ac:dyDescent="0.25">
      <c r="A11" s="40" t="s">
        <v>9</v>
      </c>
      <c r="B11" s="38"/>
      <c r="C11" s="1"/>
      <c r="D11" s="1"/>
      <c r="E11" s="1"/>
      <c r="F11" s="1"/>
      <c r="G11" s="1"/>
    </row>
    <row r="12" spans="1:7" ht="13.5" customHeight="1" x14ac:dyDescent="0.25">
      <c r="A12" s="37" t="s">
        <v>10</v>
      </c>
      <c r="B12" s="38"/>
      <c r="C12" s="5">
        <f>SUM('Bilan (actif et passif)'!Q35:Q37)-'Bilan (actif et passif)'!Q14</f>
        <v>87745</v>
      </c>
      <c r="D12" s="5">
        <f>SUM('Bilan (actif et passif)'!R35:R37)-'Bilan (actif et passif)'!R14</f>
        <v>27883</v>
      </c>
      <c r="E12" s="1"/>
      <c r="F12" s="1"/>
      <c r="G12" s="1"/>
    </row>
    <row r="13" spans="1:7" ht="13.5" customHeight="1" x14ac:dyDescent="0.25">
      <c r="A13" s="37" t="s">
        <v>11</v>
      </c>
      <c r="B13" s="38"/>
      <c r="C13" s="7">
        <f t="shared" ref="C13:D13" si="1">IFERROR(C12/C7,"n/a")</f>
        <v>-0.74150913101163662</v>
      </c>
      <c r="D13" s="7">
        <f t="shared" si="1"/>
        <v>-1.2033576453325276</v>
      </c>
      <c r="E13" s="1"/>
      <c r="F13" s="1"/>
      <c r="G13" s="1"/>
    </row>
    <row r="14" spans="1:7" ht="13.5" customHeight="1" x14ac:dyDescent="0.25">
      <c r="A14" s="37" t="s">
        <v>12</v>
      </c>
      <c r="B14" s="38"/>
      <c r="C14" s="5">
        <f>'Bilan (actif et passif)'!Q20+'Bilan (actif et passif)'!Q21</f>
        <v>206078</v>
      </c>
      <c r="D14" s="5">
        <f>'Bilan (actif et passif)'!R20+'Bilan (actif et passif)'!R21</f>
        <v>51053</v>
      </c>
      <c r="E14" s="1"/>
      <c r="F14" s="1"/>
      <c r="G14" s="1"/>
    </row>
    <row r="15" spans="1:7" ht="13.5" customHeight="1" x14ac:dyDescent="0.25">
      <c r="A15" s="37" t="s">
        <v>13</v>
      </c>
      <c r="B15" s="38"/>
      <c r="C15" s="5">
        <f>'Bilan (actif et passif)'!Q37</f>
        <v>35149</v>
      </c>
      <c r="D15" s="5">
        <f>'Bilan (actif et passif)'!R37</f>
        <v>23420</v>
      </c>
      <c r="E15" s="1"/>
      <c r="F15" s="1"/>
      <c r="G15" s="1"/>
    </row>
    <row r="16" spans="1:7" ht="13.5" customHeight="1" x14ac:dyDescent="0.25">
      <c r="A16" s="1" t="s">
        <v>14</v>
      </c>
      <c r="B16" s="1"/>
      <c r="C16" s="5" t="str">
        <f t="shared" ref="C16:D16" si="2">IF(C15-C14&lt;0,"n/a",C15-C14)</f>
        <v>n/a</v>
      </c>
      <c r="D16" s="5" t="str">
        <f t="shared" si="2"/>
        <v>n/a</v>
      </c>
      <c r="E16" s="1"/>
      <c r="F16" s="1"/>
      <c r="G16" s="1"/>
    </row>
    <row r="17" spans="1:7" ht="13.5" customHeight="1" x14ac:dyDescent="0.25">
      <c r="A17" s="37" t="s">
        <v>15</v>
      </c>
      <c r="B17" s="38"/>
      <c r="C17" s="7">
        <f>IFERROR((C15-C14)/'Bilan (actif et passif)'!Q35,"n/a")</f>
        <v>-1.6721351568155582</v>
      </c>
      <c r="D17" s="7">
        <f>IFERROR((D15-D14)/'Bilan (actif et passif)'!R35,"n/a")</f>
        <v>-0.39466129654226828</v>
      </c>
      <c r="E17" s="1"/>
      <c r="F17" s="1"/>
      <c r="G17" s="1"/>
    </row>
    <row r="18" spans="1:7" ht="13.5" customHeight="1" x14ac:dyDescent="0.25">
      <c r="A18" s="37" t="s">
        <v>9</v>
      </c>
      <c r="B18" s="38"/>
      <c r="C18" s="6">
        <f>IFERROR('Bilan (actif et passif)'!Q35/'Bilan (actif et passif)'!Q43,"n/a")</f>
        <v>0.27985479155031373</v>
      </c>
      <c r="D18" s="6">
        <f>IFERROR('Bilan (actif et passif)'!R35/'Bilan (actif et passif)'!R43,"n/a")</f>
        <v>0.30014532079887857</v>
      </c>
      <c r="E18" s="1"/>
      <c r="F18" s="1"/>
      <c r="G18" s="1"/>
    </row>
    <row r="19" spans="1:7" ht="13.5" customHeight="1" x14ac:dyDescent="0.25">
      <c r="A19" s="1" t="s">
        <v>16</v>
      </c>
      <c r="B19" s="1"/>
      <c r="C19" s="5">
        <f>IF(ISBLANK(D1),"n/a",C14-D14-(C15-D15))</f>
        <v>143296</v>
      </c>
      <c r="D19" s="5" t="s">
        <v>4</v>
      </c>
      <c r="E19" s="1"/>
      <c r="F19" s="1"/>
      <c r="G19" s="1"/>
    </row>
    <row r="20" spans="1:7" ht="13.5" customHeight="1" x14ac:dyDescent="0.25">
      <c r="A20" s="1" t="s">
        <v>17</v>
      </c>
      <c r="B20" s="1"/>
      <c r="C20" s="7" t="str">
        <f>IFERROR(IF(C19&lt;=0,"n/c",C16/C19),"n/a")</f>
        <v>n/a</v>
      </c>
      <c r="D20" s="7" t="s">
        <v>4</v>
      </c>
      <c r="E20" s="1"/>
      <c r="F20" s="1"/>
      <c r="G20" s="1"/>
    </row>
    <row r="21" spans="1:7" ht="13.5" customHeight="1" x14ac:dyDescent="0.25">
      <c r="A21" s="37"/>
      <c r="B21" s="38"/>
      <c r="C21" s="1"/>
      <c r="D21" s="1"/>
      <c r="E21" s="1"/>
      <c r="F21" s="1"/>
      <c r="G21" s="1"/>
    </row>
    <row r="22" spans="1:7" ht="13.5" customHeight="1" x14ac:dyDescent="0.25">
      <c r="A22" s="40" t="s">
        <v>18</v>
      </c>
      <c r="B22" s="38"/>
      <c r="C22" s="1"/>
      <c r="D22" s="1"/>
      <c r="E22" s="1"/>
      <c r="F22" s="1"/>
      <c r="G22" s="1"/>
    </row>
    <row r="23" spans="1:7" ht="13.5" customHeight="1" x14ac:dyDescent="0.25">
      <c r="A23" s="37" t="s">
        <v>19</v>
      </c>
      <c r="B23" s="38"/>
      <c r="C23" s="7">
        <f>IFERROR(SUM('Bilan (actif et passif)'!Q14:Q16)/(C15-C14),"n/a")</f>
        <v>-0.85214328756384228</v>
      </c>
      <c r="D23" s="7">
        <f>IFERROR(SUM('Bilan (actif et passif)'!R14:R16)/(D15-D14),"n/a")</f>
        <v>-4.9389859950059707</v>
      </c>
      <c r="E23" s="1"/>
      <c r="F23" s="1"/>
      <c r="G23" s="1"/>
    </row>
    <row r="24" spans="1:7" ht="13.5" customHeight="1" x14ac:dyDescent="0.25">
      <c r="A24" s="1" t="s">
        <v>20</v>
      </c>
      <c r="B24" s="1"/>
      <c r="C24" s="5">
        <f>IF(ISBLANK('Bilan (actif et passif)'!Q35),"n/a",'Bilan (actif et passif)'!Q35)</f>
        <v>102222</v>
      </c>
      <c r="D24" s="5">
        <f>IF(ISBLANK('Bilan (actif et passif)'!R35),"n/a",'Bilan (actif et passif)'!R35)</f>
        <v>70017</v>
      </c>
      <c r="E24" s="1"/>
      <c r="F24" s="1"/>
      <c r="G24" s="1"/>
    </row>
    <row r="25" spans="1:7" ht="13.5" customHeight="1" x14ac:dyDescent="0.25">
      <c r="A25" s="37"/>
      <c r="B25" s="38"/>
      <c r="C25" s="1"/>
      <c r="D25" s="1"/>
      <c r="E25" s="1"/>
      <c r="F25" s="1"/>
      <c r="G25" s="1"/>
    </row>
    <row r="26" spans="1:7" ht="13.5" customHeight="1" x14ac:dyDescent="0.25">
      <c r="A26" s="40" t="s">
        <v>21</v>
      </c>
      <c r="B26" s="38"/>
      <c r="C26" s="1"/>
      <c r="D26" s="1"/>
      <c r="E26" s="1"/>
      <c r="F26" s="1"/>
      <c r="G26" s="1"/>
    </row>
    <row r="27" spans="1:7" ht="13.5" customHeight="1" x14ac:dyDescent="0.25">
      <c r="A27" s="37" t="s">
        <v>22</v>
      </c>
      <c r="B27" s="38"/>
      <c r="C27" s="6">
        <f>IFERROR(SUM('Bilan (actif et passif)'!Q15:Q16)/'Bilan (actif et passif)'!Q24,"n/a")</f>
        <v>0.25605856521786741</v>
      </c>
      <c r="D27" s="6">
        <f>IFERROR(SUM('Bilan (actif et passif)'!R15:R16)/'Bilan (actif et passif)'!R24,"n/a")</f>
        <v>0.30403768909922541</v>
      </c>
      <c r="E27" s="1"/>
      <c r="F27" s="1"/>
      <c r="G27" s="1"/>
    </row>
    <row r="28" spans="1:7" ht="13.5" customHeight="1" x14ac:dyDescent="0.25">
      <c r="A28" s="37" t="s">
        <v>23</v>
      </c>
      <c r="B28" s="38"/>
      <c r="C28" s="6">
        <f>IFERROR('Bilan (actif et passif)'!Q14/'Bilan (actif et passif)'!Q24,"n/a")</f>
        <v>0.14270617738208657</v>
      </c>
      <c r="D28" s="6">
        <f>IFERROR('Bilan (actif et passif)'!R14/'Bilan (actif et passif)'!R24,"n/a")</f>
        <v>0.28101355898781277</v>
      </c>
      <c r="E28" s="1"/>
      <c r="F28" s="1"/>
      <c r="G28" s="1"/>
    </row>
    <row r="29" spans="1:7" ht="13.5" customHeight="1" x14ac:dyDescent="0.25">
      <c r="A29" s="37" t="s">
        <v>24</v>
      </c>
      <c r="B29" s="38"/>
      <c r="C29" s="6">
        <f>IFERROR('Bilan (actif et passif)'!Q12/'Bilan (actif et passif)'!Q24,"n/a")</f>
        <v>0.14121959766527592</v>
      </c>
      <c r="D29" s="6">
        <f>IFERROR('Bilan (actif et passif)'!R12/'Bilan (actif et passif)'!R24,"n/a")</f>
        <v>0.2727872872164851</v>
      </c>
      <c r="E29" s="1"/>
      <c r="F29" s="1"/>
      <c r="G29" s="1"/>
    </row>
    <row r="30" spans="1:7" ht="13.5" customHeight="1" x14ac:dyDescent="0.25">
      <c r="A30" s="37" t="s">
        <v>25</v>
      </c>
      <c r="B30" s="38"/>
      <c r="C30" s="6">
        <f>IFERROR(SUM('Bilan (actif et passif)'!Q10:Q11)/'Bilan (actif et passif)'!Q24,"n/a")</f>
        <v>1.4865797168106705E-3</v>
      </c>
      <c r="D30" s="6">
        <f>IFERROR(SUM('Bilan (actif et passif)'!R10:R11)/'Bilan (actif et passif)'!R24,"n/a")</f>
        <v>8.2262717713276496E-3</v>
      </c>
      <c r="E30" s="1"/>
      <c r="F30" s="1"/>
      <c r="G30" s="1"/>
    </row>
    <row r="31" spans="1:7" ht="13.5" customHeight="1" x14ac:dyDescent="0.25">
      <c r="A31" s="37" t="s">
        <v>26</v>
      </c>
      <c r="B31" s="38"/>
      <c r="C31" s="6">
        <f>IFERROR('Bilan (actif et passif)'!Q14/'Bilan (actif et passif)'!J14,"n/a")</f>
        <v>0.43491610556264759</v>
      </c>
      <c r="D31" s="6" t="s">
        <v>4</v>
      </c>
      <c r="E31" s="1"/>
      <c r="F31" s="1"/>
      <c r="G31" s="1"/>
    </row>
    <row r="32" spans="1:7" ht="13.5" customHeight="1" x14ac:dyDescent="0.25">
      <c r="A32" s="1"/>
      <c r="B32" s="1"/>
      <c r="C32" s="1"/>
      <c r="D32" s="1"/>
      <c r="E32" s="1"/>
      <c r="F32" s="1"/>
      <c r="G32" s="1"/>
    </row>
    <row r="33" spans="1:7" ht="13.5" customHeight="1" x14ac:dyDescent="0.25">
      <c r="A33" s="1"/>
      <c r="B33" s="1"/>
      <c r="C33" s="8"/>
      <c r="D33" s="1"/>
      <c r="E33" s="1"/>
      <c r="F33" s="1"/>
      <c r="G33" s="1"/>
    </row>
    <row r="34" spans="1:7" ht="13.5" customHeight="1" x14ac:dyDescent="0.25">
      <c r="A34" s="1" t="s">
        <v>27</v>
      </c>
      <c r="B34" s="39" t="s">
        <v>233</v>
      </c>
      <c r="C34" s="38"/>
      <c r="D34" s="38"/>
      <c r="E34" s="1"/>
      <c r="F34" s="1"/>
      <c r="G34" s="1"/>
    </row>
    <row r="35" spans="1:7" ht="13.5" customHeight="1" x14ac:dyDescent="0.25">
      <c r="A35" s="1"/>
      <c r="B35" s="1"/>
      <c r="C35" s="1"/>
      <c r="D35" s="1"/>
      <c r="E35" s="1"/>
      <c r="F35" s="1"/>
      <c r="G35" s="1"/>
    </row>
    <row r="36" spans="1:7" ht="13.5" customHeight="1" x14ac:dyDescent="0.25">
      <c r="A36" s="1"/>
      <c r="B36" s="1"/>
      <c r="C36" s="1"/>
      <c r="D36" s="1"/>
      <c r="E36" s="1"/>
      <c r="F36" s="1"/>
      <c r="G36" s="1"/>
    </row>
    <row r="37" spans="1:7" ht="13.5" customHeight="1" x14ac:dyDescent="0.25">
      <c r="A37" s="1"/>
      <c r="B37" s="1"/>
      <c r="C37" s="1"/>
      <c r="D37" s="1"/>
      <c r="E37" s="1"/>
      <c r="F37" s="1"/>
      <c r="G37" s="1"/>
    </row>
    <row r="38" spans="1:7" ht="13.5" customHeight="1" x14ac:dyDescent="0.25">
      <c r="A38" s="1"/>
      <c r="B38" s="1"/>
      <c r="C38" s="1"/>
      <c r="D38" s="1"/>
      <c r="E38" s="1"/>
      <c r="F38" s="1"/>
      <c r="G38" s="1"/>
    </row>
    <row r="39" spans="1:7" ht="13.5" customHeight="1" x14ac:dyDescent="0.25">
      <c r="A39" s="1"/>
      <c r="B39" s="1"/>
      <c r="C39" s="1"/>
      <c r="D39" s="1"/>
      <c r="E39" s="1"/>
      <c r="F39" s="1"/>
      <c r="G39" s="1"/>
    </row>
    <row r="40" spans="1:7" ht="13.5" customHeight="1" x14ac:dyDescent="0.25">
      <c r="A40" s="1"/>
      <c r="B40" s="1"/>
      <c r="C40" s="1"/>
      <c r="D40" s="1"/>
      <c r="E40" s="1"/>
      <c r="F40" s="1"/>
      <c r="G40" s="1"/>
    </row>
    <row r="41" spans="1:7" ht="13.5" customHeight="1" x14ac:dyDescent="0.25">
      <c r="A41" s="1"/>
      <c r="B41" s="1"/>
      <c r="C41" s="1"/>
      <c r="D41" s="1"/>
      <c r="E41" s="1"/>
      <c r="F41" s="1"/>
      <c r="G41" s="1"/>
    </row>
    <row r="42" spans="1:7" ht="13.5" customHeight="1" x14ac:dyDescent="0.25">
      <c r="A42" s="1"/>
      <c r="B42" s="1"/>
      <c r="C42" s="1"/>
      <c r="D42" s="1"/>
      <c r="E42" s="1"/>
      <c r="F42" s="1"/>
      <c r="G42" s="1"/>
    </row>
  </sheetData>
  <mergeCells count="24">
    <mergeCell ref="A1:B2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7:B17"/>
    <mergeCell ref="A18:B18"/>
    <mergeCell ref="A21:B21"/>
    <mergeCell ref="A30:B30"/>
    <mergeCell ref="A31:B31"/>
    <mergeCell ref="B34:D34"/>
    <mergeCell ref="A22:B22"/>
    <mergeCell ref="A23:B23"/>
    <mergeCell ref="A25:B25"/>
    <mergeCell ref="A26:B26"/>
    <mergeCell ref="A27:B27"/>
    <mergeCell ref="A28:B28"/>
    <mergeCell ref="A29:B29"/>
  </mergeCells>
  <hyperlinks>
    <hyperlink ref="B34" r:id="rId1" tooltip="Lien fiche pappers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7"/>
  <sheetViews>
    <sheetView showGridLines="0" tabSelected="1" workbookViewId="0">
      <selection sqref="A1:G1"/>
    </sheetView>
  </sheetViews>
  <sheetFormatPr baseColWidth="10" defaultColWidth="12.6640625" defaultRowHeight="15.75" customHeight="1" x14ac:dyDescent="0.25"/>
  <cols>
    <col min="1" max="1" width="3.109375" customWidth="1"/>
    <col min="2" max="2" width="2.109375" customWidth="1"/>
    <col min="3" max="3" width="6.33203125" customWidth="1"/>
    <col min="4" max="4" width="5" customWidth="1"/>
    <col min="5" max="5" width="2.77734375" customWidth="1"/>
    <col min="6" max="6" width="11.6640625" customWidth="1"/>
    <col min="7" max="7" width="3.44140625" customWidth="1"/>
    <col min="8" max="8" width="18.109375" customWidth="1"/>
    <col min="9" max="9" width="3.44140625" customWidth="1"/>
    <col min="10" max="11" width="2.77734375" customWidth="1"/>
    <col min="12" max="12" width="8.109375" customWidth="1"/>
    <col min="13" max="13" width="5.33203125" customWidth="1"/>
    <col min="14" max="14" width="7.77734375" customWidth="1"/>
    <col min="15" max="15" width="2.44140625" customWidth="1"/>
    <col min="16" max="16" width="3.44140625" customWidth="1"/>
    <col min="17" max="18" width="16.109375" customWidth="1"/>
  </cols>
  <sheetData>
    <row r="1" spans="1:18" ht="27" customHeight="1" x14ac:dyDescent="0.25">
      <c r="A1" s="41"/>
      <c r="B1" s="38"/>
      <c r="C1" s="38"/>
      <c r="D1" s="38"/>
      <c r="E1" s="38"/>
      <c r="F1" s="38"/>
      <c r="G1" s="38"/>
      <c r="H1" s="68" t="s">
        <v>28</v>
      </c>
      <c r="I1" s="43"/>
      <c r="J1" s="43"/>
      <c r="K1" s="43"/>
      <c r="L1" s="43"/>
      <c r="M1" s="43"/>
      <c r="N1" s="43"/>
      <c r="O1" s="44"/>
      <c r="P1" s="69" t="s">
        <v>29</v>
      </c>
      <c r="Q1" s="38"/>
      <c r="R1" s="38"/>
    </row>
    <row r="2" spans="1:18" ht="27" customHeight="1" x14ac:dyDescent="0.25">
      <c r="A2" s="41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70" t="s">
        <v>30</v>
      </c>
      <c r="Q2" s="38"/>
      <c r="R2" s="38"/>
    </row>
    <row r="3" spans="1:18" ht="16.5" customHeight="1" x14ac:dyDescent="0.25">
      <c r="A3" s="56" t="s">
        <v>31</v>
      </c>
      <c r="B3" s="43"/>
      <c r="C3" s="43"/>
      <c r="D3" s="43"/>
      <c r="E3" s="43"/>
      <c r="F3" s="43"/>
      <c r="G3" s="44"/>
      <c r="H3" s="56" t="s">
        <v>234</v>
      </c>
      <c r="I3" s="43"/>
      <c r="J3" s="43"/>
      <c r="K3" s="43"/>
      <c r="L3" s="43"/>
      <c r="M3" s="66" t="s">
        <v>32</v>
      </c>
      <c r="N3" s="43"/>
      <c r="O3" s="43"/>
      <c r="P3" s="43"/>
      <c r="Q3" s="67" t="s">
        <v>233</v>
      </c>
      <c r="R3" s="44"/>
    </row>
    <row r="4" spans="1:18" ht="16.5" customHeight="1" x14ac:dyDescent="0.25">
      <c r="A4" s="56" t="s">
        <v>33</v>
      </c>
      <c r="B4" s="43"/>
      <c r="C4" s="43"/>
      <c r="D4" s="43"/>
      <c r="E4" s="43"/>
      <c r="F4" s="43"/>
      <c r="G4" s="44"/>
      <c r="H4" s="56" t="s">
        <v>235</v>
      </c>
      <c r="I4" s="43"/>
      <c r="J4" s="43"/>
      <c r="K4" s="43"/>
      <c r="L4" s="43"/>
      <c r="M4" s="43"/>
      <c r="N4" s="43"/>
      <c r="O4" s="43"/>
      <c r="P4" s="43"/>
      <c r="Q4" s="43"/>
      <c r="R4" s="44"/>
    </row>
    <row r="5" spans="1:18" ht="16.5" customHeight="1" x14ac:dyDescent="0.25">
      <c r="A5" s="56" t="s">
        <v>34</v>
      </c>
      <c r="B5" s="43"/>
      <c r="C5" s="43"/>
      <c r="D5" s="43"/>
      <c r="E5" s="43"/>
      <c r="F5" s="43"/>
      <c r="G5" s="44"/>
      <c r="H5" s="56" t="s">
        <v>236</v>
      </c>
      <c r="I5" s="43"/>
      <c r="J5" s="43"/>
      <c r="K5" s="43"/>
      <c r="L5" s="43"/>
      <c r="M5" s="43"/>
      <c r="N5" s="43"/>
      <c r="O5" s="43"/>
      <c r="P5" s="43"/>
      <c r="Q5" s="43"/>
      <c r="R5" s="44"/>
    </row>
    <row r="6" spans="1:18" ht="27" customHeight="1" x14ac:dyDescent="0.25">
      <c r="A6" s="56" t="s">
        <v>35</v>
      </c>
      <c r="B6" s="43"/>
      <c r="C6" s="43"/>
      <c r="D6" s="43"/>
      <c r="E6" s="43"/>
      <c r="F6" s="43"/>
      <c r="G6" s="44"/>
      <c r="H6" s="13" t="s">
        <v>237</v>
      </c>
      <c r="I6" s="56" t="s">
        <v>36</v>
      </c>
      <c r="J6" s="43"/>
      <c r="K6" s="43"/>
      <c r="L6" s="43"/>
      <c r="M6" s="44"/>
      <c r="N6" s="56" t="s">
        <v>237</v>
      </c>
      <c r="O6" s="43"/>
      <c r="P6" s="43"/>
      <c r="Q6" s="43"/>
      <c r="R6" s="44"/>
    </row>
    <row r="7" spans="1:18" ht="27" customHeight="1" x14ac:dyDescent="0.25">
      <c r="A7" s="56"/>
      <c r="B7" s="43"/>
      <c r="C7" s="43"/>
      <c r="D7" s="43"/>
      <c r="E7" s="43"/>
      <c r="F7" s="43"/>
      <c r="G7" s="43"/>
      <c r="H7" s="44"/>
      <c r="I7" s="62" t="s">
        <v>238</v>
      </c>
      <c r="J7" s="43"/>
      <c r="K7" s="43"/>
      <c r="L7" s="43"/>
      <c r="M7" s="43"/>
      <c r="N7" s="43"/>
      <c r="O7" s="43"/>
      <c r="P7" s="43"/>
      <c r="Q7" s="44"/>
      <c r="R7" s="14" t="s">
        <v>239</v>
      </c>
    </row>
    <row r="8" spans="1:18" ht="27" customHeight="1" x14ac:dyDescent="0.25">
      <c r="A8" s="61" t="s">
        <v>37</v>
      </c>
      <c r="B8" s="48"/>
      <c r="C8" s="48"/>
      <c r="D8" s="48"/>
      <c r="E8" s="48"/>
      <c r="F8" s="48"/>
      <c r="G8" s="48"/>
      <c r="H8" s="59"/>
      <c r="I8" s="63" t="s">
        <v>38</v>
      </c>
      <c r="J8" s="43"/>
      <c r="K8" s="43"/>
      <c r="L8" s="44"/>
      <c r="M8" s="63" t="s">
        <v>39</v>
      </c>
      <c r="N8" s="43"/>
      <c r="O8" s="43"/>
      <c r="P8" s="44"/>
      <c r="Q8" s="15" t="s">
        <v>40</v>
      </c>
      <c r="R8" s="15" t="s">
        <v>40</v>
      </c>
    </row>
    <row r="9" spans="1:18" ht="16.5" customHeight="1" x14ac:dyDescent="0.25">
      <c r="A9" s="49"/>
      <c r="B9" s="50"/>
      <c r="C9" s="50"/>
      <c r="D9" s="50"/>
      <c r="E9" s="50"/>
      <c r="F9" s="50"/>
      <c r="G9" s="50"/>
      <c r="H9" s="60"/>
      <c r="I9" s="64">
        <v>1</v>
      </c>
      <c r="J9" s="43"/>
      <c r="K9" s="43"/>
      <c r="L9" s="44"/>
      <c r="M9" s="64">
        <v>2</v>
      </c>
      <c r="N9" s="43"/>
      <c r="O9" s="43"/>
      <c r="P9" s="44"/>
      <c r="Q9" s="16">
        <v>3</v>
      </c>
      <c r="R9" s="16">
        <v>4</v>
      </c>
    </row>
    <row r="10" spans="1:18" ht="16.5" customHeight="1" x14ac:dyDescent="0.25">
      <c r="A10" s="65" t="s">
        <v>41</v>
      </c>
      <c r="B10" s="47" t="s">
        <v>42</v>
      </c>
      <c r="C10" s="48"/>
      <c r="D10" s="48"/>
      <c r="E10" s="48"/>
      <c r="F10" s="48"/>
      <c r="G10" s="48"/>
      <c r="H10" s="13" t="s">
        <v>43</v>
      </c>
      <c r="I10" s="17" t="s">
        <v>44</v>
      </c>
      <c r="J10" s="46"/>
      <c r="K10" s="43"/>
      <c r="L10" s="44"/>
      <c r="M10" s="17" t="s">
        <v>45</v>
      </c>
      <c r="N10" s="46"/>
      <c r="O10" s="43"/>
      <c r="P10" s="44"/>
      <c r="Q10" s="18"/>
      <c r="R10" s="18"/>
    </row>
    <row r="11" spans="1:18" ht="16.5" customHeight="1" x14ac:dyDescent="0.25">
      <c r="A11" s="52"/>
      <c r="B11" s="49"/>
      <c r="C11" s="50"/>
      <c r="D11" s="50"/>
      <c r="E11" s="50"/>
      <c r="F11" s="50"/>
      <c r="G11" s="50"/>
      <c r="H11" s="13" t="s">
        <v>46</v>
      </c>
      <c r="I11" s="17" t="s">
        <v>47</v>
      </c>
      <c r="J11" s="46">
        <v>10032</v>
      </c>
      <c r="K11" s="43"/>
      <c r="L11" s="44"/>
      <c r="M11" s="17" t="s">
        <v>48</v>
      </c>
      <c r="N11" s="46">
        <v>9489</v>
      </c>
      <c r="O11" s="43"/>
      <c r="P11" s="44"/>
      <c r="Q11" s="18">
        <v>543</v>
      </c>
      <c r="R11" s="18">
        <v>1919</v>
      </c>
    </row>
    <row r="12" spans="1:18" ht="16.5" customHeight="1" x14ac:dyDescent="0.25">
      <c r="A12" s="52"/>
      <c r="B12" s="42" t="s">
        <v>49</v>
      </c>
      <c r="C12" s="43"/>
      <c r="D12" s="43"/>
      <c r="E12" s="43"/>
      <c r="F12" s="43"/>
      <c r="G12" s="43"/>
      <c r="H12" s="44"/>
      <c r="I12" s="17" t="s">
        <v>50</v>
      </c>
      <c r="J12" s="46">
        <v>109821</v>
      </c>
      <c r="K12" s="43"/>
      <c r="L12" s="44"/>
      <c r="M12" s="17" t="s">
        <v>51</v>
      </c>
      <c r="N12" s="46">
        <v>58238</v>
      </c>
      <c r="O12" s="43"/>
      <c r="P12" s="44"/>
      <c r="Q12" s="18">
        <v>51583</v>
      </c>
      <c r="R12" s="18">
        <v>63635</v>
      </c>
    </row>
    <row r="13" spans="1:18" ht="16.5" customHeight="1" x14ac:dyDescent="0.25">
      <c r="A13" s="52"/>
      <c r="B13" s="42" t="s">
        <v>52</v>
      </c>
      <c r="C13" s="43"/>
      <c r="D13" s="43"/>
      <c r="E13" s="43"/>
      <c r="F13" s="43"/>
      <c r="G13" s="43"/>
      <c r="H13" s="44"/>
      <c r="I13" s="17" t="s">
        <v>53</v>
      </c>
      <c r="J13" s="46"/>
      <c r="K13" s="43"/>
      <c r="L13" s="44"/>
      <c r="M13" s="17" t="s">
        <v>54</v>
      </c>
      <c r="N13" s="46"/>
      <c r="O13" s="43"/>
      <c r="P13" s="44"/>
      <c r="Q13" s="18"/>
      <c r="R13" s="18"/>
    </row>
    <row r="14" spans="1:18" ht="16.5" customHeight="1" x14ac:dyDescent="0.25">
      <c r="A14" s="53"/>
      <c r="B14" s="46" t="s">
        <v>55</v>
      </c>
      <c r="C14" s="43"/>
      <c r="D14" s="43"/>
      <c r="E14" s="43"/>
      <c r="F14" s="43"/>
      <c r="G14" s="43"/>
      <c r="H14" s="44"/>
      <c r="I14" s="17" t="s">
        <v>56</v>
      </c>
      <c r="J14" s="46">
        <v>119853</v>
      </c>
      <c r="K14" s="43"/>
      <c r="L14" s="44"/>
      <c r="M14" s="17" t="s">
        <v>57</v>
      </c>
      <c r="N14" s="46">
        <v>67727</v>
      </c>
      <c r="O14" s="43"/>
      <c r="P14" s="44"/>
      <c r="Q14" s="18">
        <v>52126</v>
      </c>
      <c r="R14" s="18">
        <v>65554</v>
      </c>
    </row>
    <row r="15" spans="1:18" ht="16.5" customHeight="1" x14ac:dyDescent="0.25">
      <c r="A15" s="51" t="s">
        <v>58</v>
      </c>
      <c r="B15" s="55" t="s">
        <v>59</v>
      </c>
      <c r="C15" s="56" t="s">
        <v>60</v>
      </c>
      <c r="D15" s="43"/>
      <c r="E15" s="43"/>
      <c r="F15" s="43"/>
      <c r="G15" s="43"/>
      <c r="H15" s="44"/>
      <c r="I15" s="17" t="s">
        <v>61</v>
      </c>
      <c r="J15" s="46"/>
      <c r="K15" s="43"/>
      <c r="L15" s="44"/>
      <c r="M15" s="17" t="s">
        <v>62</v>
      </c>
      <c r="N15" s="46"/>
      <c r="O15" s="43"/>
      <c r="P15" s="44"/>
      <c r="Q15" s="18"/>
      <c r="R15" s="18"/>
    </row>
    <row r="16" spans="1:18" ht="16.5" customHeight="1" x14ac:dyDescent="0.25">
      <c r="A16" s="52"/>
      <c r="B16" s="53"/>
      <c r="C16" s="42" t="s">
        <v>63</v>
      </c>
      <c r="D16" s="43"/>
      <c r="E16" s="43"/>
      <c r="F16" s="43"/>
      <c r="G16" s="43"/>
      <c r="H16" s="44"/>
      <c r="I16" s="17" t="s">
        <v>64</v>
      </c>
      <c r="J16" s="46">
        <v>93530</v>
      </c>
      <c r="K16" s="43"/>
      <c r="L16" s="44"/>
      <c r="M16" s="17" t="s">
        <v>65</v>
      </c>
      <c r="N16" s="46"/>
      <c r="O16" s="43"/>
      <c r="P16" s="44"/>
      <c r="Q16" s="18">
        <v>93530</v>
      </c>
      <c r="R16" s="18">
        <v>70925</v>
      </c>
    </row>
    <row r="17" spans="1:18" ht="16.5" customHeight="1" x14ac:dyDescent="0.25">
      <c r="A17" s="52"/>
      <c r="B17" s="42" t="s">
        <v>66</v>
      </c>
      <c r="C17" s="43"/>
      <c r="D17" s="43"/>
      <c r="E17" s="43"/>
      <c r="F17" s="43"/>
      <c r="G17" s="43"/>
      <c r="H17" s="44"/>
      <c r="I17" s="17" t="s">
        <v>67</v>
      </c>
      <c r="J17" s="46"/>
      <c r="K17" s="43"/>
      <c r="L17" s="44"/>
      <c r="M17" s="17" t="s">
        <v>68</v>
      </c>
      <c r="N17" s="46"/>
      <c r="O17" s="43"/>
      <c r="P17" s="44"/>
      <c r="Q17" s="18"/>
      <c r="R17" s="18"/>
    </row>
    <row r="18" spans="1:18" ht="16.5" customHeight="1" x14ac:dyDescent="0.25">
      <c r="A18" s="52"/>
      <c r="B18" s="47" t="s">
        <v>69</v>
      </c>
      <c r="C18" s="48"/>
      <c r="D18" s="48"/>
      <c r="E18" s="48"/>
      <c r="F18" s="48"/>
      <c r="G18" s="48"/>
      <c r="H18" s="19" t="s">
        <v>70</v>
      </c>
      <c r="I18" s="17" t="s">
        <v>71</v>
      </c>
      <c r="J18" s="46">
        <v>8119</v>
      </c>
      <c r="K18" s="43"/>
      <c r="L18" s="44"/>
      <c r="M18" s="17" t="s">
        <v>72</v>
      </c>
      <c r="N18" s="46">
        <v>1720</v>
      </c>
      <c r="O18" s="43"/>
      <c r="P18" s="44"/>
      <c r="Q18" s="18">
        <v>6399</v>
      </c>
      <c r="R18" s="18">
        <v>20114</v>
      </c>
    </row>
    <row r="19" spans="1:18" ht="16.5" customHeight="1" x14ac:dyDescent="0.25">
      <c r="A19" s="52"/>
      <c r="B19" s="49"/>
      <c r="C19" s="50"/>
      <c r="D19" s="50"/>
      <c r="E19" s="50"/>
      <c r="F19" s="50"/>
      <c r="G19" s="50"/>
      <c r="H19" s="19" t="s">
        <v>73</v>
      </c>
      <c r="I19" s="17" t="s">
        <v>74</v>
      </c>
      <c r="J19" s="46">
        <v>1766</v>
      </c>
      <c r="K19" s="43"/>
      <c r="L19" s="44"/>
      <c r="M19" s="17" t="s">
        <v>75</v>
      </c>
      <c r="N19" s="46"/>
      <c r="O19" s="43"/>
      <c r="P19" s="44"/>
      <c r="Q19" s="18">
        <v>1766</v>
      </c>
      <c r="R19" s="18">
        <v>16728</v>
      </c>
    </row>
    <row r="20" spans="1:18" ht="16.5" customHeight="1" x14ac:dyDescent="0.25">
      <c r="A20" s="52"/>
      <c r="B20" s="42" t="s">
        <v>76</v>
      </c>
      <c r="C20" s="43"/>
      <c r="D20" s="43"/>
      <c r="E20" s="43"/>
      <c r="F20" s="43"/>
      <c r="G20" s="43"/>
      <c r="H20" s="44"/>
      <c r="I20" s="17" t="s">
        <v>77</v>
      </c>
      <c r="J20" s="46"/>
      <c r="K20" s="43"/>
      <c r="L20" s="44"/>
      <c r="M20" s="17" t="s">
        <v>78</v>
      </c>
      <c r="N20" s="46"/>
      <c r="O20" s="43"/>
      <c r="P20" s="44"/>
      <c r="Q20" s="18"/>
      <c r="R20" s="18"/>
    </row>
    <row r="21" spans="1:18" ht="16.5" customHeight="1" x14ac:dyDescent="0.25">
      <c r="A21" s="53"/>
      <c r="B21" s="42" t="s">
        <v>79</v>
      </c>
      <c r="C21" s="43"/>
      <c r="D21" s="43"/>
      <c r="E21" s="43"/>
      <c r="F21" s="43"/>
      <c r="G21" s="43"/>
      <c r="H21" s="44"/>
      <c r="I21" s="17" t="s">
        <v>80</v>
      </c>
      <c r="J21" s="46">
        <v>206078</v>
      </c>
      <c r="K21" s="43"/>
      <c r="L21" s="44"/>
      <c r="M21" s="17" t="s">
        <v>81</v>
      </c>
      <c r="N21" s="46"/>
      <c r="O21" s="43"/>
      <c r="P21" s="44"/>
      <c r="Q21" s="18">
        <v>206078</v>
      </c>
      <c r="R21" s="18">
        <v>51053</v>
      </c>
    </row>
    <row r="22" spans="1:18" ht="16.5" customHeight="1" x14ac:dyDescent="0.25">
      <c r="A22" s="54"/>
      <c r="B22" s="42" t="s">
        <v>82</v>
      </c>
      <c r="C22" s="43"/>
      <c r="D22" s="43"/>
      <c r="E22" s="43"/>
      <c r="F22" s="43"/>
      <c r="G22" s="43"/>
      <c r="H22" s="44"/>
      <c r="I22" s="17" t="s">
        <v>83</v>
      </c>
      <c r="J22" s="46">
        <v>5369</v>
      </c>
      <c r="K22" s="43"/>
      <c r="L22" s="44"/>
      <c r="M22" s="17" t="s">
        <v>84</v>
      </c>
      <c r="N22" s="46"/>
      <c r="O22" s="43"/>
      <c r="P22" s="44"/>
      <c r="Q22" s="18">
        <v>5369</v>
      </c>
      <c r="R22" s="18">
        <v>8903</v>
      </c>
    </row>
    <row r="23" spans="1:18" ht="16.5" customHeight="1" x14ac:dyDescent="0.25">
      <c r="A23" s="53"/>
      <c r="B23" s="45" t="s">
        <v>85</v>
      </c>
      <c r="C23" s="43"/>
      <c r="D23" s="43"/>
      <c r="E23" s="43"/>
      <c r="F23" s="43"/>
      <c r="G23" s="43"/>
      <c r="H23" s="44"/>
      <c r="I23" s="17" t="s">
        <v>86</v>
      </c>
      <c r="J23" s="46">
        <v>314862</v>
      </c>
      <c r="K23" s="43"/>
      <c r="L23" s="44"/>
      <c r="M23" s="17" t="s">
        <v>87</v>
      </c>
      <c r="N23" s="46">
        <v>1720</v>
      </c>
      <c r="O23" s="43"/>
      <c r="P23" s="44"/>
      <c r="Q23" s="18">
        <v>313142</v>
      </c>
      <c r="R23" s="18">
        <v>167723</v>
      </c>
    </row>
    <row r="24" spans="1:18" ht="16.5" customHeight="1" x14ac:dyDescent="0.25">
      <c r="A24" s="45" t="s">
        <v>88</v>
      </c>
      <c r="B24" s="43"/>
      <c r="C24" s="43"/>
      <c r="D24" s="43"/>
      <c r="E24" s="43"/>
      <c r="F24" s="43"/>
      <c r="G24" s="43"/>
      <c r="H24" s="44"/>
      <c r="I24" s="17">
        <v>110</v>
      </c>
      <c r="J24" s="46">
        <v>434715</v>
      </c>
      <c r="K24" s="43"/>
      <c r="L24" s="44"/>
      <c r="M24" s="17">
        <v>112</v>
      </c>
      <c r="N24" s="46">
        <v>69447</v>
      </c>
      <c r="O24" s="43"/>
      <c r="P24" s="44"/>
      <c r="Q24" s="18">
        <v>365268</v>
      </c>
      <c r="R24" s="18">
        <v>233277</v>
      </c>
    </row>
    <row r="25" spans="1:18" ht="27" customHeight="1" x14ac:dyDescent="0.25">
      <c r="A25" s="61" t="s">
        <v>89</v>
      </c>
      <c r="B25" s="48"/>
      <c r="C25" s="48"/>
      <c r="D25" s="48"/>
      <c r="E25" s="48"/>
      <c r="F25" s="48"/>
      <c r="G25" s="48"/>
      <c r="H25" s="48"/>
      <c r="I25" s="58"/>
      <c r="J25" s="48"/>
      <c r="K25" s="48"/>
      <c r="L25" s="48"/>
      <c r="M25" s="48"/>
      <c r="N25" s="48"/>
      <c r="O25" s="48"/>
      <c r="P25" s="59"/>
      <c r="Q25" s="15" t="s">
        <v>90</v>
      </c>
      <c r="R25" s="15" t="s">
        <v>91</v>
      </c>
    </row>
    <row r="26" spans="1:18" ht="16.5" customHeight="1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  <c r="Q26" s="16">
        <v>1</v>
      </c>
      <c r="R26" s="16">
        <v>2</v>
      </c>
    </row>
    <row r="27" spans="1:18" ht="16.5" customHeight="1" x14ac:dyDescent="0.25">
      <c r="A27" s="51" t="s">
        <v>92</v>
      </c>
      <c r="B27" s="42" t="s">
        <v>93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17">
        <v>120</v>
      </c>
      <c r="Q27" s="18">
        <v>12000</v>
      </c>
      <c r="R27" s="18">
        <v>12000</v>
      </c>
    </row>
    <row r="28" spans="1:18" ht="16.5" customHeight="1" x14ac:dyDescent="0.25">
      <c r="A28" s="52"/>
      <c r="B28" s="42" t="s">
        <v>94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4"/>
      <c r="P28" s="17">
        <v>124</v>
      </c>
      <c r="Q28" s="18"/>
      <c r="R28" s="18"/>
    </row>
    <row r="29" spans="1:18" ht="16.5" customHeight="1" x14ac:dyDescent="0.25">
      <c r="A29" s="52"/>
      <c r="B29" s="42" t="s">
        <v>95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  <c r="P29" s="17">
        <v>126</v>
      </c>
      <c r="Q29" s="18">
        <v>1200</v>
      </c>
      <c r="R29" s="18">
        <v>1200</v>
      </c>
    </row>
    <row r="30" spans="1:18" ht="16.5" customHeight="1" x14ac:dyDescent="0.25">
      <c r="A30" s="52"/>
      <c r="B30" s="42" t="s">
        <v>96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  <c r="P30" s="17">
        <v>130</v>
      </c>
      <c r="Q30" s="18"/>
      <c r="R30" s="18"/>
    </row>
    <row r="31" spans="1:18" ht="16.5" customHeight="1" x14ac:dyDescent="0.25">
      <c r="A31" s="52"/>
      <c r="B31" s="42" t="s">
        <v>97</v>
      </c>
      <c r="C31" s="43"/>
      <c r="D31" s="44"/>
      <c r="E31" s="20" t="s">
        <v>108</v>
      </c>
      <c r="F31" s="42" t="s">
        <v>98</v>
      </c>
      <c r="G31" s="43"/>
      <c r="H31" s="43"/>
      <c r="I31" s="43"/>
      <c r="J31" s="43"/>
      <c r="K31" s="43"/>
      <c r="L31" s="44"/>
      <c r="M31" s="17">
        <v>131</v>
      </c>
      <c r="N31" s="21"/>
      <c r="O31" s="20" t="s">
        <v>110</v>
      </c>
      <c r="P31" s="17">
        <v>132</v>
      </c>
      <c r="Q31" s="18">
        <v>56817</v>
      </c>
      <c r="R31" s="18">
        <v>49000</v>
      </c>
    </row>
    <row r="32" spans="1:18" ht="16.5" customHeight="1" x14ac:dyDescent="0.25">
      <c r="A32" s="52"/>
      <c r="B32" s="42" t="s">
        <v>99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4"/>
      <c r="P32" s="17">
        <v>134</v>
      </c>
      <c r="Q32" s="18"/>
      <c r="R32" s="18"/>
    </row>
    <row r="33" spans="1:18" ht="16.5" customHeight="1" x14ac:dyDescent="0.25">
      <c r="A33" s="52"/>
      <c r="B33" s="42" t="s">
        <v>100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  <c r="P33" s="17">
        <v>136</v>
      </c>
      <c r="Q33" s="18">
        <v>32205</v>
      </c>
      <c r="R33" s="18">
        <v>7817</v>
      </c>
    </row>
    <row r="34" spans="1:18" ht="16.5" customHeight="1" x14ac:dyDescent="0.25">
      <c r="A34" s="52"/>
      <c r="B34" s="42" t="s">
        <v>179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4"/>
      <c r="P34" s="17">
        <v>140</v>
      </c>
      <c r="Q34" s="18"/>
      <c r="R34" s="18"/>
    </row>
    <row r="35" spans="1:18" ht="16.5" customHeight="1" x14ac:dyDescent="0.25">
      <c r="A35" s="53"/>
      <c r="B35" s="45" t="s">
        <v>101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4"/>
      <c r="P35" s="17">
        <v>142</v>
      </c>
      <c r="Q35" s="18">
        <v>102222</v>
      </c>
      <c r="R35" s="18">
        <v>70017</v>
      </c>
    </row>
    <row r="36" spans="1:18" ht="16.5" customHeight="1" x14ac:dyDescent="0.25">
      <c r="A36" s="56" t="s">
        <v>102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4"/>
      <c r="P36" s="17">
        <v>154</v>
      </c>
      <c r="Q36" s="18">
        <v>2500</v>
      </c>
      <c r="R36" s="18"/>
    </row>
    <row r="37" spans="1:18" ht="16.5" customHeight="1" x14ac:dyDescent="0.25">
      <c r="A37" s="51" t="s">
        <v>103</v>
      </c>
      <c r="B37" s="42" t="s">
        <v>104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4"/>
      <c r="P37" s="17">
        <v>156</v>
      </c>
      <c r="Q37" s="18">
        <v>35149</v>
      </c>
      <c r="R37" s="18">
        <v>23420</v>
      </c>
    </row>
    <row r="38" spans="1:18" ht="16.5" customHeight="1" x14ac:dyDescent="0.25">
      <c r="A38" s="52"/>
      <c r="B38" s="42" t="s">
        <v>105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4"/>
      <c r="P38" s="17">
        <v>164</v>
      </c>
      <c r="Q38" s="18">
        <v>112256</v>
      </c>
      <c r="R38" s="18">
        <v>44072</v>
      </c>
    </row>
    <row r="39" spans="1:18" ht="16.5" customHeight="1" x14ac:dyDescent="0.25">
      <c r="A39" s="52"/>
      <c r="B39" s="42" t="s">
        <v>106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  <c r="P39" s="17">
        <v>166</v>
      </c>
      <c r="Q39" s="18">
        <v>32632</v>
      </c>
      <c r="R39" s="18">
        <v>34668</v>
      </c>
    </row>
    <row r="40" spans="1:18" ht="16.5" customHeight="1" x14ac:dyDescent="0.25">
      <c r="A40" s="53"/>
      <c r="B40" s="42" t="s">
        <v>107</v>
      </c>
      <c r="C40" s="43"/>
      <c r="D40" s="44"/>
      <c r="E40" s="22" t="s">
        <v>108</v>
      </c>
      <c r="F40" s="23" t="s">
        <v>109</v>
      </c>
      <c r="G40" s="24"/>
      <c r="H40" s="24"/>
      <c r="I40" s="24"/>
      <c r="J40" s="24"/>
      <c r="K40" s="24"/>
      <c r="L40" s="25"/>
      <c r="M40" s="17">
        <v>169</v>
      </c>
      <c r="N40" s="13">
        <v>150</v>
      </c>
      <c r="O40" s="20" t="s">
        <v>110</v>
      </c>
      <c r="P40" s="17">
        <v>172</v>
      </c>
      <c r="Q40" s="18">
        <v>80509</v>
      </c>
      <c r="R40" s="18">
        <v>61101</v>
      </c>
    </row>
    <row r="41" spans="1:18" ht="16.5" customHeight="1" x14ac:dyDescent="0.25">
      <c r="A41" s="54"/>
      <c r="B41" s="42" t="s">
        <v>111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17">
        <v>174</v>
      </c>
      <c r="Q41" s="18"/>
      <c r="R41" s="18"/>
    </row>
    <row r="42" spans="1:18" ht="16.5" customHeight="1" x14ac:dyDescent="0.25">
      <c r="A42" s="53"/>
      <c r="B42" s="45" t="s">
        <v>112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17">
        <v>176</v>
      </c>
      <c r="Q42" s="18">
        <v>260546</v>
      </c>
      <c r="R42" s="18">
        <v>163261</v>
      </c>
    </row>
    <row r="43" spans="1:18" ht="16.5" customHeight="1" x14ac:dyDescent="0.25">
      <c r="A43" s="45" t="s">
        <v>113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  <c r="P43" s="17">
        <v>180</v>
      </c>
      <c r="Q43" s="18">
        <v>365268</v>
      </c>
      <c r="R43" s="18">
        <v>233277</v>
      </c>
    </row>
    <row r="44" spans="1:18" ht="27" customHeight="1" x14ac:dyDescent="0.25">
      <c r="A44" s="51" t="s">
        <v>114</v>
      </c>
      <c r="B44" s="26">
        <v>-1</v>
      </c>
      <c r="C44" s="42" t="s">
        <v>115</v>
      </c>
      <c r="D44" s="43"/>
      <c r="E44" s="43"/>
      <c r="F44" s="44"/>
      <c r="G44" s="17">
        <v>193</v>
      </c>
      <c r="H44" s="46"/>
      <c r="I44" s="43"/>
      <c r="J44" s="44"/>
      <c r="K44" s="26">
        <v>-4</v>
      </c>
      <c r="L44" s="42" t="s">
        <v>116</v>
      </c>
      <c r="M44" s="43"/>
      <c r="N44" s="43"/>
      <c r="O44" s="44"/>
      <c r="P44" s="17">
        <v>195</v>
      </c>
      <c r="Q44" s="18">
        <v>19068</v>
      </c>
      <c r="R44" s="18"/>
    </row>
    <row r="45" spans="1:18" ht="40.5" customHeight="1" x14ac:dyDescent="0.25">
      <c r="A45" s="52"/>
      <c r="B45" s="26">
        <v>-2</v>
      </c>
      <c r="C45" s="42" t="s">
        <v>117</v>
      </c>
      <c r="D45" s="43"/>
      <c r="E45" s="43"/>
      <c r="F45" s="44"/>
      <c r="G45" s="17">
        <v>197</v>
      </c>
      <c r="H45" s="46"/>
      <c r="I45" s="43"/>
      <c r="J45" s="44"/>
      <c r="K45" s="57">
        <v>-5</v>
      </c>
      <c r="L45" s="42" t="s">
        <v>118</v>
      </c>
      <c r="M45" s="43"/>
      <c r="N45" s="43"/>
      <c r="O45" s="44"/>
      <c r="P45" s="17">
        <v>182</v>
      </c>
      <c r="Q45" s="18">
        <v>8605</v>
      </c>
      <c r="R45" s="18"/>
    </row>
    <row r="46" spans="1:18" ht="40.5" customHeight="1" x14ac:dyDescent="0.25">
      <c r="A46" s="53"/>
      <c r="B46" s="26">
        <v>-3</v>
      </c>
      <c r="C46" s="42" t="s">
        <v>119</v>
      </c>
      <c r="D46" s="43"/>
      <c r="E46" s="43"/>
      <c r="F46" s="44"/>
      <c r="G46" s="17">
        <v>199</v>
      </c>
      <c r="H46" s="46"/>
      <c r="I46" s="43"/>
      <c r="J46" s="44"/>
      <c r="K46" s="53"/>
      <c r="L46" s="42" t="s">
        <v>120</v>
      </c>
      <c r="M46" s="43"/>
      <c r="N46" s="43"/>
      <c r="O46" s="44"/>
      <c r="P46" s="17">
        <v>184</v>
      </c>
      <c r="Q46" s="18">
        <v>3708</v>
      </c>
      <c r="R46" s="18"/>
    </row>
    <row r="47" spans="1:18" ht="16.5" customHeight="1" x14ac:dyDescent="0.25">
      <c r="A47" s="41" t="s">
        <v>121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12"/>
    </row>
  </sheetData>
  <mergeCells count="105">
    <mergeCell ref="M3:P3"/>
    <mergeCell ref="Q3:R3"/>
    <mergeCell ref="A1:G1"/>
    <mergeCell ref="H1:O1"/>
    <mergeCell ref="P1:R1"/>
    <mergeCell ref="A2:O2"/>
    <mergeCell ref="P2:R2"/>
    <mergeCell ref="A3:G3"/>
    <mergeCell ref="H3:L3"/>
    <mergeCell ref="A4:G4"/>
    <mergeCell ref="H4:R4"/>
    <mergeCell ref="A5:G5"/>
    <mergeCell ref="H5:R5"/>
    <mergeCell ref="A6:G6"/>
    <mergeCell ref="I6:M6"/>
    <mergeCell ref="N6:R6"/>
    <mergeCell ref="J10:L10"/>
    <mergeCell ref="N10:P10"/>
    <mergeCell ref="A7:H7"/>
    <mergeCell ref="I7:Q7"/>
    <mergeCell ref="I8:L8"/>
    <mergeCell ref="M8:P8"/>
    <mergeCell ref="I9:L9"/>
    <mergeCell ref="M9:P9"/>
    <mergeCell ref="A10:A14"/>
    <mergeCell ref="A8:H9"/>
    <mergeCell ref="B10:G11"/>
    <mergeCell ref="J11:L11"/>
    <mergeCell ref="N11:P11"/>
    <mergeCell ref="B12:H12"/>
    <mergeCell ref="J12:L12"/>
    <mergeCell ref="N12:P12"/>
    <mergeCell ref="B13:H13"/>
    <mergeCell ref="N20:P20"/>
    <mergeCell ref="N21:P21"/>
    <mergeCell ref="J17:L17"/>
    <mergeCell ref="J18:L18"/>
    <mergeCell ref="N18:P18"/>
    <mergeCell ref="J19:L19"/>
    <mergeCell ref="N19:P19"/>
    <mergeCell ref="J20:L20"/>
    <mergeCell ref="J21:L21"/>
    <mergeCell ref="J13:L13"/>
    <mergeCell ref="N13:P13"/>
    <mergeCell ref="N14:P14"/>
    <mergeCell ref="B14:H14"/>
    <mergeCell ref="J14:L14"/>
    <mergeCell ref="J15:L15"/>
    <mergeCell ref="N15:P15"/>
    <mergeCell ref="J16:L16"/>
    <mergeCell ref="N16:P16"/>
    <mergeCell ref="J22:L22"/>
    <mergeCell ref="N22:P22"/>
    <mergeCell ref="J23:L23"/>
    <mergeCell ref="N23:P23"/>
    <mergeCell ref="J24:L24"/>
    <mergeCell ref="N24:P24"/>
    <mergeCell ref="I25:P26"/>
    <mergeCell ref="B22:H22"/>
    <mergeCell ref="B23:H23"/>
    <mergeCell ref="A24:H24"/>
    <mergeCell ref="A25:H26"/>
    <mergeCell ref="K45:K46"/>
    <mergeCell ref="L45:O45"/>
    <mergeCell ref="C46:F46"/>
    <mergeCell ref="H46:J46"/>
    <mergeCell ref="L46:O46"/>
    <mergeCell ref="B27:O27"/>
    <mergeCell ref="B28:O28"/>
    <mergeCell ref="B29:O29"/>
    <mergeCell ref="A43:O43"/>
    <mergeCell ref="C44:F44"/>
    <mergeCell ref="H44:J44"/>
    <mergeCell ref="L44:O44"/>
    <mergeCell ref="A36:O36"/>
    <mergeCell ref="B37:O37"/>
    <mergeCell ref="B38:O38"/>
    <mergeCell ref="B39:O39"/>
    <mergeCell ref="B40:D40"/>
    <mergeCell ref="B41:O41"/>
    <mergeCell ref="B42:O42"/>
    <mergeCell ref="A47:Q47"/>
    <mergeCell ref="B30:O30"/>
    <mergeCell ref="B31:D31"/>
    <mergeCell ref="F31:L31"/>
    <mergeCell ref="B32:O32"/>
    <mergeCell ref="B33:O33"/>
    <mergeCell ref="B34:O34"/>
    <mergeCell ref="B35:O35"/>
    <mergeCell ref="N17:P17"/>
    <mergeCell ref="B18:G19"/>
    <mergeCell ref="B20:H20"/>
    <mergeCell ref="A15:A21"/>
    <mergeCell ref="A22:A23"/>
    <mergeCell ref="A27:A35"/>
    <mergeCell ref="A37:A40"/>
    <mergeCell ref="A41:A42"/>
    <mergeCell ref="A44:A46"/>
    <mergeCell ref="B15:B16"/>
    <mergeCell ref="C15:H15"/>
    <mergeCell ref="C16:H16"/>
    <mergeCell ref="B17:H17"/>
    <mergeCell ref="B21:H21"/>
    <mergeCell ref="C45:F45"/>
    <mergeCell ref="H45:J45"/>
  </mergeCells>
  <hyperlinks>
    <hyperlink ref="Q3" r:id="rId1" tooltip="Lien fiche pappers" xr:uid="{00000000-0004-0000-0100-000000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7"/>
  <sheetViews>
    <sheetView showGridLines="0" workbookViewId="0"/>
  </sheetViews>
  <sheetFormatPr baseColWidth="10" defaultColWidth="12.6640625" defaultRowHeight="15.75" customHeight="1" x14ac:dyDescent="0.25"/>
  <cols>
    <col min="1" max="2" width="3.44140625" customWidth="1"/>
    <col min="3" max="3" width="5.6640625" customWidth="1"/>
    <col min="4" max="4" width="4.109375" customWidth="1"/>
    <col min="5" max="5" width="3.44140625" customWidth="1"/>
    <col min="6" max="6" width="3.6640625" customWidth="1"/>
    <col min="7" max="7" width="3.44140625" customWidth="1"/>
    <col min="8" max="8" width="3.109375" customWidth="1"/>
    <col min="9" max="9" width="3.44140625" customWidth="1"/>
    <col min="10" max="10" width="6.109375" customWidth="1"/>
    <col min="11" max="12" width="3.44140625" customWidth="1"/>
    <col min="13" max="13" width="10.109375" customWidth="1"/>
    <col min="14" max="15" width="3.44140625" customWidth="1"/>
    <col min="16" max="16" width="7.33203125" customWidth="1"/>
    <col min="17" max="19" width="3.44140625" customWidth="1"/>
    <col min="20" max="20" width="2.33203125" customWidth="1"/>
    <col min="21" max="21" width="3.44140625" customWidth="1"/>
    <col min="22" max="22" width="7" customWidth="1"/>
    <col min="23" max="23" width="3.44140625" customWidth="1"/>
    <col min="24" max="24" width="2" customWidth="1"/>
    <col min="25" max="25" width="3.44140625" customWidth="1"/>
    <col min="26" max="26" width="12.6640625" customWidth="1"/>
  </cols>
  <sheetData>
    <row r="1" spans="1:26" ht="27" customHeight="1" x14ac:dyDescent="0.25">
      <c r="A1" s="74"/>
      <c r="B1" s="38"/>
      <c r="C1" s="38"/>
      <c r="D1" s="38"/>
      <c r="E1" s="38"/>
      <c r="F1" s="38"/>
      <c r="G1" s="38"/>
      <c r="H1" s="68" t="s">
        <v>122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  <c r="U1" s="30"/>
      <c r="V1" s="69" t="s">
        <v>123</v>
      </c>
      <c r="W1" s="38"/>
      <c r="X1" s="38"/>
      <c r="Y1" s="38"/>
      <c r="Z1" s="38"/>
    </row>
    <row r="2" spans="1:26" ht="27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70" t="s">
        <v>124</v>
      </c>
      <c r="W2" s="38"/>
      <c r="X2" s="38"/>
      <c r="Y2" s="38"/>
      <c r="Z2" s="38"/>
    </row>
    <row r="3" spans="1:26" ht="27" customHeight="1" x14ac:dyDescent="0.25">
      <c r="A3" s="75" t="s">
        <v>31</v>
      </c>
      <c r="B3" s="43"/>
      <c r="C3" s="43"/>
      <c r="D3" s="43"/>
      <c r="E3" s="43"/>
      <c r="F3" s="43"/>
      <c r="G3" s="44"/>
      <c r="H3" s="75" t="s">
        <v>234</v>
      </c>
      <c r="I3" s="43"/>
      <c r="J3" s="43"/>
      <c r="K3" s="43"/>
      <c r="L3" s="43"/>
      <c r="M3" s="43"/>
      <c r="N3" s="43"/>
      <c r="O3" s="43"/>
      <c r="P3" s="43"/>
      <c r="Q3" s="43"/>
      <c r="R3" s="76" t="s">
        <v>32</v>
      </c>
      <c r="S3" s="43"/>
      <c r="T3" s="43"/>
      <c r="U3" s="43"/>
      <c r="V3" s="43"/>
      <c r="W3" s="77" t="s">
        <v>233</v>
      </c>
      <c r="X3" s="43"/>
      <c r="Y3" s="43"/>
      <c r="Z3" s="44"/>
    </row>
    <row r="4" spans="1:26" ht="16.5" customHeight="1" x14ac:dyDescent="0.25">
      <c r="A4" s="31" t="s">
        <v>173</v>
      </c>
      <c r="B4" s="78" t="s">
        <v>125</v>
      </c>
      <c r="C4" s="43"/>
      <c r="D4" s="43"/>
      <c r="E4" s="43"/>
      <c r="F4" s="43"/>
      <c r="G4" s="44"/>
      <c r="H4" s="79" t="s">
        <v>126</v>
      </c>
      <c r="I4" s="48"/>
      <c r="J4" s="48"/>
      <c r="K4" s="59"/>
      <c r="L4" s="79" t="s">
        <v>127</v>
      </c>
      <c r="M4" s="48"/>
      <c r="N4" s="59"/>
      <c r="O4" s="79" t="s">
        <v>128</v>
      </c>
      <c r="P4" s="48"/>
      <c r="Q4" s="48"/>
      <c r="R4" s="59"/>
      <c r="S4" s="79" t="s">
        <v>129</v>
      </c>
      <c r="T4" s="48"/>
      <c r="U4" s="48"/>
      <c r="V4" s="48"/>
      <c r="W4" s="59"/>
      <c r="X4" s="42" t="s">
        <v>130</v>
      </c>
      <c r="Y4" s="43"/>
      <c r="Z4" s="44"/>
    </row>
    <row r="5" spans="1:26" ht="23.25" customHeight="1" x14ac:dyDescent="0.25">
      <c r="A5" s="42" t="s">
        <v>131</v>
      </c>
      <c r="B5" s="43"/>
      <c r="C5" s="43"/>
      <c r="D5" s="43"/>
      <c r="E5" s="43"/>
      <c r="F5" s="43"/>
      <c r="G5" s="44"/>
      <c r="H5" s="49"/>
      <c r="I5" s="50"/>
      <c r="J5" s="50"/>
      <c r="K5" s="60"/>
      <c r="L5" s="49"/>
      <c r="M5" s="50"/>
      <c r="N5" s="60"/>
      <c r="O5" s="49"/>
      <c r="P5" s="50"/>
      <c r="Q5" s="50"/>
      <c r="R5" s="60"/>
      <c r="S5" s="49"/>
      <c r="T5" s="50"/>
      <c r="U5" s="50"/>
      <c r="V5" s="50"/>
      <c r="W5" s="60"/>
      <c r="X5" s="42" t="s">
        <v>132</v>
      </c>
      <c r="Y5" s="43"/>
      <c r="Z5" s="44"/>
    </row>
    <row r="6" spans="1:26" ht="16.5" customHeight="1" x14ac:dyDescent="0.25">
      <c r="A6" s="79" t="s">
        <v>144</v>
      </c>
      <c r="B6" s="48"/>
      <c r="C6" s="59"/>
      <c r="D6" s="42" t="s">
        <v>133</v>
      </c>
      <c r="E6" s="43"/>
      <c r="F6" s="43"/>
      <c r="G6" s="44"/>
      <c r="H6" s="16">
        <v>400</v>
      </c>
      <c r="I6" s="73"/>
      <c r="J6" s="43"/>
      <c r="K6" s="44"/>
      <c r="L6" s="16">
        <v>402</v>
      </c>
      <c r="M6" s="46"/>
      <c r="N6" s="44"/>
      <c r="O6" s="32">
        <v>404</v>
      </c>
      <c r="P6" s="46"/>
      <c r="Q6" s="43"/>
      <c r="R6" s="44"/>
      <c r="S6" s="16">
        <v>406</v>
      </c>
      <c r="T6" s="73"/>
      <c r="U6" s="43"/>
      <c r="V6" s="43"/>
      <c r="W6" s="44"/>
      <c r="X6" s="73"/>
      <c r="Y6" s="43"/>
      <c r="Z6" s="44"/>
    </row>
    <row r="7" spans="1:26" ht="16.5" customHeight="1" x14ac:dyDescent="0.25">
      <c r="A7" s="49"/>
      <c r="B7" s="50"/>
      <c r="C7" s="60"/>
      <c r="D7" s="42" t="s">
        <v>134</v>
      </c>
      <c r="E7" s="43"/>
      <c r="F7" s="43"/>
      <c r="G7" s="44"/>
      <c r="H7" s="16">
        <v>410</v>
      </c>
      <c r="I7" s="73"/>
      <c r="J7" s="43"/>
      <c r="K7" s="44"/>
      <c r="L7" s="16">
        <v>412</v>
      </c>
      <c r="M7" s="46"/>
      <c r="N7" s="44"/>
      <c r="O7" s="32">
        <v>414</v>
      </c>
      <c r="P7" s="46"/>
      <c r="Q7" s="43"/>
      <c r="R7" s="44"/>
      <c r="S7" s="16">
        <v>416</v>
      </c>
      <c r="T7" s="73"/>
      <c r="U7" s="43"/>
      <c r="V7" s="43"/>
      <c r="W7" s="44"/>
      <c r="X7" s="73"/>
      <c r="Y7" s="43"/>
      <c r="Z7" s="44"/>
    </row>
    <row r="8" spans="1:26" ht="16.5" customHeight="1" x14ac:dyDescent="0.25">
      <c r="A8" s="51" t="s">
        <v>145</v>
      </c>
      <c r="B8" s="42" t="s">
        <v>195</v>
      </c>
      <c r="C8" s="43"/>
      <c r="D8" s="43"/>
      <c r="E8" s="43"/>
      <c r="F8" s="43"/>
      <c r="G8" s="44"/>
      <c r="H8" s="16">
        <v>420</v>
      </c>
      <c r="I8" s="73"/>
      <c r="J8" s="43"/>
      <c r="K8" s="44"/>
      <c r="L8" s="16">
        <v>422</v>
      </c>
      <c r="M8" s="46"/>
      <c r="N8" s="44"/>
      <c r="O8" s="32">
        <v>424</v>
      </c>
      <c r="P8" s="73"/>
      <c r="Q8" s="43"/>
      <c r="R8" s="44"/>
      <c r="S8" s="16">
        <v>426</v>
      </c>
      <c r="T8" s="73"/>
      <c r="U8" s="43"/>
      <c r="V8" s="43"/>
      <c r="W8" s="44"/>
      <c r="X8" s="73"/>
      <c r="Y8" s="43"/>
      <c r="Z8" s="44"/>
    </row>
    <row r="9" spans="1:26" ht="16.5" customHeight="1" x14ac:dyDescent="0.25">
      <c r="A9" s="52"/>
      <c r="B9" s="42" t="s">
        <v>196</v>
      </c>
      <c r="C9" s="43"/>
      <c r="D9" s="43"/>
      <c r="E9" s="43"/>
      <c r="F9" s="43"/>
      <c r="G9" s="44"/>
      <c r="H9" s="16">
        <v>430</v>
      </c>
      <c r="I9" s="73"/>
      <c r="J9" s="43"/>
      <c r="K9" s="44"/>
      <c r="L9" s="16">
        <v>432</v>
      </c>
      <c r="M9" s="46"/>
      <c r="N9" s="44"/>
      <c r="O9" s="32">
        <v>434</v>
      </c>
      <c r="P9" s="73"/>
      <c r="Q9" s="43"/>
      <c r="R9" s="44"/>
      <c r="S9" s="16">
        <v>436</v>
      </c>
      <c r="T9" s="73"/>
      <c r="U9" s="43"/>
      <c r="V9" s="43"/>
      <c r="W9" s="44"/>
      <c r="X9" s="73"/>
      <c r="Y9" s="43"/>
      <c r="Z9" s="44"/>
    </row>
    <row r="10" spans="1:26" ht="27" customHeight="1" x14ac:dyDescent="0.25">
      <c r="A10" s="52"/>
      <c r="B10" s="42" t="s">
        <v>135</v>
      </c>
      <c r="C10" s="43"/>
      <c r="D10" s="43"/>
      <c r="E10" s="43"/>
      <c r="F10" s="43"/>
      <c r="G10" s="44"/>
      <c r="H10" s="16">
        <v>440</v>
      </c>
      <c r="I10" s="73"/>
      <c r="J10" s="43"/>
      <c r="K10" s="44"/>
      <c r="L10" s="16">
        <v>442</v>
      </c>
      <c r="M10" s="46"/>
      <c r="N10" s="44"/>
      <c r="O10" s="32">
        <v>444</v>
      </c>
      <c r="P10" s="73"/>
      <c r="Q10" s="43"/>
      <c r="R10" s="44"/>
      <c r="S10" s="16">
        <v>446</v>
      </c>
      <c r="T10" s="73"/>
      <c r="U10" s="43"/>
      <c r="V10" s="43"/>
      <c r="W10" s="44"/>
      <c r="X10" s="73"/>
      <c r="Y10" s="43"/>
      <c r="Z10" s="44"/>
    </row>
    <row r="11" spans="1:26" ht="40.5" customHeight="1" x14ac:dyDescent="0.25">
      <c r="A11" s="52"/>
      <c r="B11" s="42" t="s">
        <v>136</v>
      </c>
      <c r="C11" s="43"/>
      <c r="D11" s="43"/>
      <c r="E11" s="43"/>
      <c r="F11" s="43"/>
      <c r="G11" s="44"/>
      <c r="H11" s="16">
        <v>450</v>
      </c>
      <c r="I11" s="73"/>
      <c r="J11" s="43"/>
      <c r="K11" s="44"/>
      <c r="L11" s="16">
        <v>452</v>
      </c>
      <c r="M11" s="46"/>
      <c r="N11" s="44"/>
      <c r="O11" s="32">
        <v>454</v>
      </c>
      <c r="P11" s="73"/>
      <c r="Q11" s="43"/>
      <c r="R11" s="44"/>
      <c r="S11" s="16">
        <v>456</v>
      </c>
      <c r="T11" s="73"/>
      <c r="U11" s="43"/>
      <c r="V11" s="43"/>
      <c r="W11" s="44"/>
      <c r="X11" s="73"/>
      <c r="Y11" s="43"/>
      <c r="Z11" s="44"/>
    </row>
    <row r="12" spans="1:26" ht="16.5" customHeight="1" x14ac:dyDescent="0.25">
      <c r="A12" s="52"/>
      <c r="B12" s="42" t="s">
        <v>199</v>
      </c>
      <c r="C12" s="43"/>
      <c r="D12" s="43"/>
      <c r="E12" s="43"/>
      <c r="F12" s="43"/>
      <c r="G12" s="44"/>
      <c r="H12" s="16">
        <v>460</v>
      </c>
      <c r="I12" s="73"/>
      <c r="J12" s="43"/>
      <c r="K12" s="44"/>
      <c r="L12" s="16">
        <v>462</v>
      </c>
      <c r="M12" s="46"/>
      <c r="N12" s="44"/>
      <c r="O12" s="32">
        <v>464</v>
      </c>
      <c r="P12" s="73"/>
      <c r="Q12" s="43"/>
      <c r="R12" s="44"/>
      <c r="S12" s="16">
        <v>466</v>
      </c>
      <c r="T12" s="73"/>
      <c r="U12" s="43"/>
      <c r="V12" s="43"/>
      <c r="W12" s="44"/>
      <c r="X12" s="73"/>
      <c r="Y12" s="43"/>
      <c r="Z12" s="44"/>
    </row>
    <row r="13" spans="1:26" ht="16.5" customHeight="1" x14ac:dyDescent="0.25">
      <c r="A13" s="53"/>
      <c r="B13" s="42" t="s">
        <v>200</v>
      </c>
      <c r="C13" s="43"/>
      <c r="D13" s="43"/>
      <c r="E13" s="43"/>
      <c r="F13" s="43"/>
      <c r="G13" s="44"/>
      <c r="H13" s="16">
        <v>470</v>
      </c>
      <c r="I13" s="73"/>
      <c r="J13" s="43"/>
      <c r="K13" s="44"/>
      <c r="L13" s="16">
        <v>472</v>
      </c>
      <c r="M13" s="46"/>
      <c r="N13" s="44"/>
      <c r="O13" s="32">
        <v>474</v>
      </c>
      <c r="P13" s="73"/>
      <c r="Q13" s="43"/>
      <c r="R13" s="44"/>
      <c r="S13" s="16">
        <v>476</v>
      </c>
      <c r="T13" s="73"/>
      <c r="U13" s="43"/>
      <c r="V13" s="43"/>
      <c r="W13" s="44"/>
      <c r="X13" s="73"/>
      <c r="Y13" s="43"/>
      <c r="Z13" s="44"/>
    </row>
    <row r="14" spans="1:26" ht="16.5" customHeight="1" x14ac:dyDescent="0.25">
      <c r="A14" s="42" t="s">
        <v>137</v>
      </c>
      <c r="B14" s="43"/>
      <c r="C14" s="43"/>
      <c r="D14" s="43"/>
      <c r="E14" s="43"/>
      <c r="F14" s="43"/>
      <c r="G14" s="44"/>
      <c r="H14" s="16">
        <v>480</v>
      </c>
      <c r="I14" s="73"/>
      <c r="J14" s="43"/>
      <c r="K14" s="44"/>
      <c r="L14" s="16">
        <v>482</v>
      </c>
      <c r="M14" s="46"/>
      <c r="N14" s="44"/>
      <c r="O14" s="32">
        <v>484</v>
      </c>
      <c r="P14" s="46"/>
      <c r="Q14" s="43"/>
      <c r="R14" s="44"/>
      <c r="S14" s="16">
        <v>486</v>
      </c>
      <c r="T14" s="73"/>
      <c r="U14" s="43"/>
      <c r="V14" s="43"/>
      <c r="W14" s="44"/>
      <c r="X14" s="73"/>
      <c r="Y14" s="43"/>
      <c r="Z14" s="44"/>
    </row>
    <row r="15" spans="1:26" ht="16.5" customHeight="1" x14ac:dyDescent="0.25">
      <c r="A15" s="84" t="s">
        <v>148</v>
      </c>
      <c r="B15" s="43"/>
      <c r="C15" s="43"/>
      <c r="D15" s="43"/>
      <c r="E15" s="43"/>
      <c r="F15" s="43"/>
      <c r="G15" s="44"/>
      <c r="H15" s="16">
        <v>490</v>
      </c>
      <c r="I15" s="46"/>
      <c r="J15" s="43"/>
      <c r="K15" s="44"/>
      <c r="L15" s="16">
        <v>492</v>
      </c>
      <c r="M15" s="46"/>
      <c r="N15" s="44"/>
      <c r="O15" s="32">
        <v>494</v>
      </c>
      <c r="P15" s="46"/>
      <c r="Q15" s="43"/>
      <c r="R15" s="44"/>
      <c r="S15" s="16">
        <v>496</v>
      </c>
      <c r="T15" s="73"/>
      <c r="U15" s="43"/>
      <c r="V15" s="43"/>
      <c r="W15" s="44"/>
      <c r="X15" s="73"/>
      <c r="Y15" s="43"/>
      <c r="Z15" s="44"/>
    </row>
    <row r="16" spans="1:26" ht="27" customHeight="1" x14ac:dyDescent="0.25">
      <c r="A16" s="31" t="s">
        <v>203</v>
      </c>
      <c r="B16" s="78" t="s">
        <v>138</v>
      </c>
      <c r="C16" s="43"/>
      <c r="D16" s="43"/>
      <c r="E16" s="43"/>
      <c r="F16" s="43"/>
      <c r="G16" s="43"/>
      <c r="H16" s="43"/>
      <c r="I16" s="43"/>
      <c r="J16" s="44"/>
      <c r="K16" s="79" t="s">
        <v>139</v>
      </c>
      <c r="L16" s="48"/>
      <c r="M16" s="59"/>
      <c r="N16" s="79" t="s">
        <v>140</v>
      </c>
      <c r="O16" s="48"/>
      <c r="P16" s="48"/>
      <c r="Q16" s="48"/>
      <c r="R16" s="79" t="s">
        <v>141</v>
      </c>
      <c r="S16" s="48"/>
      <c r="T16" s="48"/>
      <c r="U16" s="48"/>
      <c r="V16" s="59"/>
      <c r="W16" s="79" t="s">
        <v>142</v>
      </c>
      <c r="X16" s="48"/>
      <c r="Y16" s="48"/>
      <c r="Z16" s="59"/>
    </row>
    <row r="17" spans="1:26" ht="27" customHeight="1" x14ac:dyDescent="0.25">
      <c r="A17" s="42" t="s">
        <v>143</v>
      </c>
      <c r="B17" s="43"/>
      <c r="C17" s="43"/>
      <c r="D17" s="43"/>
      <c r="E17" s="43"/>
      <c r="F17" s="43"/>
      <c r="G17" s="43"/>
      <c r="H17" s="43"/>
      <c r="I17" s="43"/>
      <c r="J17" s="44"/>
      <c r="K17" s="49"/>
      <c r="L17" s="50"/>
      <c r="M17" s="60"/>
      <c r="N17" s="49"/>
      <c r="O17" s="50"/>
      <c r="P17" s="50"/>
      <c r="Q17" s="50"/>
      <c r="R17" s="49"/>
      <c r="S17" s="50"/>
      <c r="T17" s="50"/>
      <c r="U17" s="50"/>
      <c r="V17" s="60"/>
      <c r="W17" s="49"/>
      <c r="X17" s="50"/>
      <c r="Y17" s="50"/>
      <c r="Z17" s="60"/>
    </row>
    <row r="18" spans="1:26" ht="16.5" customHeight="1" x14ac:dyDescent="0.25">
      <c r="A18" s="42" t="s">
        <v>144</v>
      </c>
      <c r="B18" s="43"/>
      <c r="C18" s="43"/>
      <c r="D18" s="43"/>
      <c r="E18" s="43"/>
      <c r="F18" s="43"/>
      <c r="G18" s="43"/>
      <c r="H18" s="43"/>
      <c r="I18" s="43"/>
      <c r="J18" s="44"/>
      <c r="K18" s="16">
        <v>500</v>
      </c>
      <c r="L18" s="73"/>
      <c r="M18" s="44"/>
      <c r="N18" s="16">
        <v>502</v>
      </c>
      <c r="O18" s="73"/>
      <c r="P18" s="43"/>
      <c r="Q18" s="44"/>
      <c r="R18" s="16">
        <v>504</v>
      </c>
      <c r="S18" s="73"/>
      <c r="T18" s="43"/>
      <c r="U18" s="43"/>
      <c r="V18" s="44"/>
      <c r="W18" s="16">
        <v>506</v>
      </c>
      <c r="X18" s="73"/>
      <c r="Y18" s="43"/>
      <c r="Z18" s="44"/>
    </row>
    <row r="19" spans="1:26" ht="16.5" customHeight="1" x14ac:dyDescent="0.25">
      <c r="A19" s="51" t="s">
        <v>145</v>
      </c>
      <c r="B19" s="42" t="s">
        <v>195</v>
      </c>
      <c r="C19" s="43"/>
      <c r="D19" s="43"/>
      <c r="E19" s="43"/>
      <c r="F19" s="43"/>
      <c r="G19" s="43"/>
      <c r="H19" s="43"/>
      <c r="I19" s="43"/>
      <c r="J19" s="44"/>
      <c r="K19" s="16">
        <v>510</v>
      </c>
      <c r="L19" s="73"/>
      <c r="M19" s="44"/>
      <c r="N19" s="16">
        <v>512</v>
      </c>
      <c r="O19" s="73"/>
      <c r="P19" s="43"/>
      <c r="Q19" s="44"/>
      <c r="R19" s="16">
        <v>514</v>
      </c>
      <c r="S19" s="73"/>
      <c r="T19" s="43"/>
      <c r="U19" s="43"/>
      <c r="V19" s="44"/>
      <c r="W19" s="16">
        <v>516</v>
      </c>
      <c r="X19" s="73"/>
      <c r="Y19" s="43"/>
      <c r="Z19" s="44"/>
    </row>
    <row r="20" spans="1:26" ht="16.5" customHeight="1" x14ac:dyDescent="0.25">
      <c r="A20" s="52"/>
      <c r="B20" s="42" t="s">
        <v>196</v>
      </c>
      <c r="C20" s="43"/>
      <c r="D20" s="43"/>
      <c r="E20" s="43"/>
      <c r="F20" s="43"/>
      <c r="G20" s="43"/>
      <c r="H20" s="43"/>
      <c r="I20" s="43"/>
      <c r="J20" s="44"/>
      <c r="K20" s="16">
        <v>520</v>
      </c>
      <c r="L20" s="73"/>
      <c r="M20" s="44"/>
      <c r="N20" s="16">
        <v>522</v>
      </c>
      <c r="O20" s="73"/>
      <c r="P20" s="43"/>
      <c r="Q20" s="44"/>
      <c r="R20" s="16">
        <v>524</v>
      </c>
      <c r="S20" s="73"/>
      <c r="T20" s="43"/>
      <c r="U20" s="43"/>
      <c r="V20" s="44"/>
      <c r="W20" s="16">
        <v>526</v>
      </c>
      <c r="X20" s="73"/>
      <c r="Y20" s="43"/>
      <c r="Z20" s="44"/>
    </row>
    <row r="21" spans="1:26" ht="27" customHeight="1" x14ac:dyDescent="0.25">
      <c r="A21" s="52"/>
      <c r="B21" s="42" t="s">
        <v>146</v>
      </c>
      <c r="C21" s="43"/>
      <c r="D21" s="43"/>
      <c r="E21" s="43"/>
      <c r="F21" s="43"/>
      <c r="G21" s="43"/>
      <c r="H21" s="43"/>
      <c r="I21" s="43"/>
      <c r="J21" s="44"/>
      <c r="K21" s="16">
        <v>530</v>
      </c>
      <c r="L21" s="73"/>
      <c r="M21" s="44"/>
      <c r="N21" s="16">
        <v>532</v>
      </c>
      <c r="O21" s="73"/>
      <c r="P21" s="43"/>
      <c r="Q21" s="44"/>
      <c r="R21" s="16">
        <v>534</v>
      </c>
      <c r="S21" s="73"/>
      <c r="T21" s="43"/>
      <c r="U21" s="43"/>
      <c r="V21" s="44"/>
      <c r="W21" s="16">
        <v>536</v>
      </c>
      <c r="X21" s="73"/>
      <c r="Y21" s="43"/>
      <c r="Z21" s="44"/>
    </row>
    <row r="22" spans="1:26" ht="27" customHeight="1" x14ac:dyDescent="0.25">
      <c r="A22" s="52"/>
      <c r="B22" s="42" t="s">
        <v>147</v>
      </c>
      <c r="C22" s="43"/>
      <c r="D22" s="43"/>
      <c r="E22" s="43"/>
      <c r="F22" s="43"/>
      <c r="G22" s="43"/>
      <c r="H22" s="43"/>
      <c r="I22" s="43"/>
      <c r="J22" s="44"/>
      <c r="K22" s="16">
        <v>540</v>
      </c>
      <c r="L22" s="73"/>
      <c r="M22" s="44"/>
      <c r="N22" s="16">
        <v>542</v>
      </c>
      <c r="O22" s="73"/>
      <c r="P22" s="43"/>
      <c r="Q22" s="44"/>
      <c r="R22" s="16">
        <v>544</v>
      </c>
      <c r="S22" s="73"/>
      <c r="T22" s="43"/>
      <c r="U22" s="43"/>
      <c r="V22" s="44"/>
      <c r="W22" s="16">
        <v>546</v>
      </c>
      <c r="X22" s="73"/>
      <c r="Y22" s="43"/>
      <c r="Z22" s="44"/>
    </row>
    <row r="23" spans="1:26" ht="16.5" customHeight="1" x14ac:dyDescent="0.25">
      <c r="A23" s="52"/>
      <c r="B23" s="42" t="s">
        <v>199</v>
      </c>
      <c r="C23" s="43"/>
      <c r="D23" s="43"/>
      <c r="E23" s="43"/>
      <c r="F23" s="43"/>
      <c r="G23" s="43"/>
      <c r="H23" s="43"/>
      <c r="I23" s="43"/>
      <c r="J23" s="44"/>
      <c r="K23" s="16">
        <v>550</v>
      </c>
      <c r="L23" s="73"/>
      <c r="M23" s="44"/>
      <c r="N23" s="16">
        <v>552</v>
      </c>
      <c r="O23" s="73"/>
      <c r="P23" s="43"/>
      <c r="Q23" s="44"/>
      <c r="R23" s="16">
        <v>554</v>
      </c>
      <c r="S23" s="73"/>
      <c r="T23" s="43"/>
      <c r="U23" s="43"/>
      <c r="V23" s="44"/>
      <c r="W23" s="16">
        <v>556</v>
      </c>
      <c r="X23" s="73"/>
      <c r="Y23" s="43"/>
      <c r="Z23" s="44"/>
    </row>
    <row r="24" spans="1:26" ht="16.5" customHeight="1" x14ac:dyDescent="0.25">
      <c r="A24" s="53"/>
      <c r="B24" s="42" t="s">
        <v>200</v>
      </c>
      <c r="C24" s="43"/>
      <c r="D24" s="43"/>
      <c r="E24" s="43"/>
      <c r="F24" s="43"/>
      <c r="G24" s="43"/>
      <c r="H24" s="43"/>
      <c r="I24" s="43"/>
      <c r="J24" s="44"/>
      <c r="K24" s="16">
        <v>560</v>
      </c>
      <c r="L24" s="73"/>
      <c r="M24" s="44"/>
      <c r="N24" s="16">
        <v>562</v>
      </c>
      <c r="O24" s="73"/>
      <c r="P24" s="43"/>
      <c r="Q24" s="44"/>
      <c r="R24" s="16">
        <v>564</v>
      </c>
      <c r="S24" s="73"/>
      <c r="T24" s="43"/>
      <c r="U24" s="43"/>
      <c r="V24" s="44"/>
      <c r="W24" s="16">
        <v>566</v>
      </c>
      <c r="X24" s="73"/>
      <c r="Y24" s="43"/>
      <c r="Z24" s="44"/>
    </row>
    <row r="25" spans="1:26" ht="16.5" customHeight="1" x14ac:dyDescent="0.25">
      <c r="A25" s="84" t="s">
        <v>148</v>
      </c>
      <c r="B25" s="43"/>
      <c r="C25" s="43"/>
      <c r="D25" s="43"/>
      <c r="E25" s="43"/>
      <c r="F25" s="43"/>
      <c r="G25" s="43"/>
      <c r="H25" s="43"/>
      <c r="I25" s="43"/>
      <c r="J25" s="44"/>
      <c r="K25" s="16">
        <v>570</v>
      </c>
      <c r="L25" s="73"/>
      <c r="M25" s="44"/>
      <c r="N25" s="16">
        <v>572</v>
      </c>
      <c r="O25" s="73"/>
      <c r="P25" s="43"/>
      <c r="Q25" s="44"/>
      <c r="R25" s="16">
        <v>574</v>
      </c>
      <c r="S25" s="73"/>
      <c r="T25" s="43"/>
      <c r="U25" s="43"/>
      <c r="V25" s="44"/>
      <c r="W25" s="16">
        <v>576</v>
      </c>
      <c r="X25" s="73"/>
      <c r="Y25" s="43"/>
      <c r="Z25" s="44"/>
    </row>
    <row r="26" spans="1:26" ht="27" customHeight="1" x14ac:dyDescent="0.25">
      <c r="A26" s="31" t="s">
        <v>205</v>
      </c>
      <c r="B26" s="56" t="s">
        <v>149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4"/>
    </row>
    <row r="27" spans="1:26" ht="11.25" customHeight="1" x14ac:dyDescent="0.25">
      <c r="A27" s="79" t="s">
        <v>150</v>
      </c>
      <c r="B27" s="48"/>
      <c r="C27" s="48"/>
      <c r="D27" s="48"/>
      <c r="E27" s="48"/>
      <c r="F27" s="59"/>
      <c r="G27" s="16">
        <v>1</v>
      </c>
      <c r="H27" s="47"/>
      <c r="I27" s="48"/>
      <c r="J27" s="59"/>
      <c r="K27" s="16">
        <v>2</v>
      </c>
      <c r="L27" s="47"/>
      <c r="M27" s="59"/>
      <c r="N27" s="16">
        <v>3</v>
      </c>
      <c r="O27" s="47"/>
      <c r="P27" s="48"/>
      <c r="Q27" s="59"/>
      <c r="R27" s="16">
        <v>4</v>
      </c>
      <c r="S27" s="47"/>
      <c r="T27" s="48"/>
      <c r="U27" s="48"/>
      <c r="V27" s="59"/>
      <c r="W27" s="16">
        <v>5</v>
      </c>
      <c r="X27" s="47"/>
      <c r="Y27" s="48"/>
      <c r="Z27" s="59"/>
    </row>
    <row r="28" spans="1:26" ht="27" customHeight="1" x14ac:dyDescent="0.25">
      <c r="A28" s="85"/>
      <c r="B28" s="38"/>
      <c r="C28" s="38"/>
      <c r="D28" s="38"/>
      <c r="E28" s="38"/>
      <c r="F28" s="86"/>
      <c r="G28" s="83"/>
      <c r="H28" s="50"/>
      <c r="I28" s="50"/>
      <c r="J28" s="60"/>
      <c r="K28" s="83"/>
      <c r="L28" s="50"/>
      <c r="M28" s="60"/>
      <c r="N28" s="83"/>
      <c r="O28" s="50"/>
      <c r="P28" s="50"/>
      <c r="Q28" s="60"/>
      <c r="R28" s="83"/>
      <c r="S28" s="50"/>
      <c r="T28" s="50"/>
      <c r="U28" s="50"/>
      <c r="V28" s="60"/>
      <c r="W28" s="83"/>
      <c r="X28" s="50"/>
      <c r="Y28" s="50"/>
      <c r="Z28" s="60"/>
    </row>
    <row r="29" spans="1:26" ht="27" customHeight="1" x14ac:dyDescent="0.25">
      <c r="A29" s="85"/>
      <c r="B29" s="38"/>
      <c r="C29" s="38"/>
      <c r="D29" s="38"/>
      <c r="E29" s="38"/>
      <c r="F29" s="86"/>
      <c r="G29" s="81"/>
      <c r="H29" s="48"/>
      <c r="I29" s="48"/>
      <c r="J29" s="59"/>
      <c r="K29" s="81"/>
      <c r="L29" s="48"/>
      <c r="M29" s="59"/>
      <c r="N29" s="81"/>
      <c r="O29" s="48"/>
      <c r="P29" s="48"/>
      <c r="Q29" s="59"/>
      <c r="R29" s="81"/>
      <c r="S29" s="48"/>
      <c r="T29" s="48"/>
      <c r="U29" s="48"/>
      <c r="V29" s="59"/>
      <c r="W29" s="81"/>
      <c r="X29" s="48"/>
      <c r="Y29" s="48"/>
      <c r="Z29" s="59"/>
    </row>
    <row r="30" spans="1:26" ht="11.25" customHeight="1" x14ac:dyDescent="0.25">
      <c r="A30" s="49"/>
      <c r="B30" s="50"/>
      <c r="C30" s="50"/>
      <c r="D30" s="50"/>
      <c r="E30" s="50"/>
      <c r="F30" s="60"/>
      <c r="G30" s="16">
        <v>6</v>
      </c>
      <c r="H30" s="82"/>
      <c r="I30" s="50"/>
      <c r="J30" s="60"/>
      <c r="K30" s="16">
        <v>7</v>
      </c>
      <c r="L30" s="82"/>
      <c r="M30" s="60"/>
      <c r="N30" s="16">
        <v>8</v>
      </c>
      <c r="O30" s="82"/>
      <c r="P30" s="50"/>
      <c r="Q30" s="60"/>
      <c r="R30" s="16">
        <v>9</v>
      </c>
      <c r="S30" s="82"/>
      <c r="T30" s="50"/>
      <c r="U30" s="50"/>
      <c r="V30" s="60"/>
      <c r="W30" s="16">
        <v>10</v>
      </c>
      <c r="X30" s="82"/>
      <c r="Y30" s="50"/>
      <c r="Z30" s="60"/>
    </row>
    <row r="31" spans="1:26" ht="18.75" customHeight="1" x14ac:dyDescent="0.25">
      <c r="A31" s="65" t="s">
        <v>151</v>
      </c>
      <c r="B31" s="79" t="s">
        <v>152</v>
      </c>
      <c r="C31" s="48"/>
      <c r="D31" s="59"/>
      <c r="E31" s="79" t="s">
        <v>153</v>
      </c>
      <c r="F31" s="48"/>
      <c r="G31" s="48"/>
      <c r="H31" s="59"/>
      <c r="I31" s="79" t="s">
        <v>154</v>
      </c>
      <c r="J31" s="48"/>
      <c r="K31" s="59"/>
      <c r="L31" s="79" t="s">
        <v>155</v>
      </c>
      <c r="M31" s="59"/>
      <c r="N31" s="63" t="s">
        <v>156</v>
      </c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4"/>
    </row>
    <row r="32" spans="1:26" ht="18.75" customHeight="1" x14ac:dyDescent="0.25">
      <c r="A32" s="52"/>
      <c r="B32" s="49"/>
      <c r="C32" s="50"/>
      <c r="D32" s="60"/>
      <c r="E32" s="49"/>
      <c r="F32" s="50"/>
      <c r="G32" s="50"/>
      <c r="H32" s="60"/>
      <c r="I32" s="49"/>
      <c r="J32" s="50"/>
      <c r="K32" s="60"/>
      <c r="L32" s="49"/>
      <c r="M32" s="60"/>
      <c r="N32" s="42" t="s">
        <v>157</v>
      </c>
      <c r="O32" s="43"/>
      <c r="P32" s="44"/>
      <c r="Q32" s="63" t="s">
        <v>158</v>
      </c>
      <c r="R32" s="43"/>
      <c r="S32" s="43"/>
      <c r="T32" s="43"/>
      <c r="U32" s="43"/>
      <c r="V32" s="43"/>
      <c r="W32" s="43"/>
      <c r="X32" s="43"/>
      <c r="Y32" s="43"/>
      <c r="Z32" s="44"/>
    </row>
    <row r="33" spans="1:26" ht="23.25" customHeight="1" x14ac:dyDescent="0.25">
      <c r="A33" s="53"/>
      <c r="B33" s="80" t="s">
        <v>159</v>
      </c>
      <c r="C33" s="43"/>
      <c r="D33" s="44"/>
      <c r="E33" s="80" t="s">
        <v>160</v>
      </c>
      <c r="F33" s="43"/>
      <c r="G33" s="43"/>
      <c r="H33" s="44"/>
      <c r="I33" s="80" t="s">
        <v>161</v>
      </c>
      <c r="J33" s="43"/>
      <c r="K33" s="44"/>
      <c r="L33" s="80" t="s">
        <v>162</v>
      </c>
      <c r="M33" s="44"/>
      <c r="N33" s="80" t="s">
        <v>163</v>
      </c>
      <c r="O33" s="43"/>
      <c r="P33" s="44"/>
      <c r="Q33" s="56" t="s">
        <v>164</v>
      </c>
      <c r="R33" s="43"/>
      <c r="S33" s="43"/>
      <c r="T33" s="44"/>
      <c r="U33" s="56" t="s">
        <v>165</v>
      </c>
      <c r="V33" s="43"/>
      <c r="W33" s="43"/>
      <c r="X33" s="44"/>
      <c r="Y33" s="56" t="s">
        <v>166</v>
      </c>
      <c r="Z33" s="44"/>
    </row>
    <row r="34" spans="1:26" ht="16.5" customHeight="1" x14ac:dyDescent="0.25">
      <c r="A34" s="16">
        <v>1</v>
      </c>
      <c r="B34" s="72"/>
      <c r="C34" s="43"/>
      <c r="D34" s="44"/>
      <c r="E34" s="72"/>
      <c r="F34" s="43"/>
      <c r="G34" s="43"/>
      <c r="H34" s="44"/>
      <c r="I34" s="72"/>
      <c r="J34" s="43"/>
      <c r="K34" s="44"/>
      <c r="L34" s="72"/>
      <c r="M34" s="44"/>
      <c r="N34" s="72"/>
      <c r="O34" s="43"/>
      <c r="P34" s="44"/>
      <c r="Q34" s="72"/>
      <c r="R34" s="43"/>
      <c r="S34" s="43"/>
      <c r="T34" s="44"/>
      <c r="U34" s="72"/>
      <c r="V34" s="43"/>
      <c r="W34" s="43"/>
      <c r="X34" s="44"/>
      <c r="Y34" s="72"/>
      <c r="Z34" s="44"/>
    </row>
    <row r="35" spans="1:26" ht="16.5" customHeight="1" x14ac:dyDescent="0.25">
      <c r="A35" s="16">
        <v>2</v>
      </c>
      <c r="B35" s="72"/>
      <c r="C35" s="43"/>
      <c r="D35" s="44"/>
      <c r="E35" s="72"/>
      <c r="F35" s="43"/>
      <c r="G35" s="43"/>
      <c r="H35" s="44"/>
      <c r="I35" s="72"/>
      <c r="J35" s="43"/>
      <c r="K35" s="44"/>
      <c r="L35" s="72"/>
      <c r="M35" s="44"/>
      <c r="N35" s="72"/>
      <c r="O35" s="43"/>
      <c r="P35" s="44"/>
      <c r="Q35" s="72"/>
      <c r="R35" s="43"/>
      <c r="S35" s="43"/>
      <c r="T35" s="44"/>
      <c r="U35" s="72"/>
      <c r="V35" s="43"/>
      <c r="W35" s="43"/>
      <c r="X35" s="44"/>
      <c r="Y35" s="72"/>
      <c r="Z35" s="44"/>
    </row>
    <row r="36" spans="1:26" ht="16.5" customHeight="1" x14ac:dyDescent="0.25">
      <c r="A36" s="16">
        <v>3</v>
      </c>
      <c r="B36" s="72"/>
      <c r="C36" s="43"/>
      <c r="D36" s="44"/>
      <c r="E36" s="72"/>
      <c r="F36" s="43"/>
      <c r="G36" s="43"/>
      <c r="H36" s="44"/>
      <c r="I36" s="72"/>
      <c r="J36" s="43"/>
      <c r="K36" s="44"/>
      <c r="L36" s="72"/>
      <c r="M36" s="44"/>
      <c r="N36" s="72"/>
      <c r="O36" s="43"/>
      <c r="P36" s="44"/>
      <c r="Q36" s="72"/>
      <c r="R36" s="43"/>
      <c r="S36" s="43"/>
      <c r="T36" s="44"/>
      <c r="U36" s="72"/>
      <c r="V36" s="43"/>
      <c r="W36" s="43"/>
      <c r="X36" s="44"/>
      <c r="Y36" s="72"/>
      <c r="Z36" s="44"/>
    </row>
    <row r="37" spans="1:26" ht="16.5" customHeight="1" x14ac:dyDescent="0.25">
      <c r="A37" s="16">
        <v>4</v>
      </c>
      <c r="B37" s="72"/>
      <c r="C37" s="43"/>
      <c r="D37" s="44"/>
      <c r="E37" s="72"/>
      <c r="F37" s="43"/>
      <c r="G37" s="43"/>
      <c r="H37" s="44"/>
      <c r="I37" s="72"/>
      <c r="J37" s="43"/>
      <c r="K37" s="44"/>
      <c r="L37" s="72"/>
      <c r="M37" s="44"/>
      <c r="N37" s="72"/>
      <c r="O37" s="43"/>
      <c r="P37" s="44"/>
      <c r="Q37" s="72"/>
      <c r="R37" s="43"/>
      <c r="S37" s="43"/>
      <c r="T37" s="44"/>
      <c r="U37" s="72"/>
      <c r="V37" s="43"/>
      <c r="W37" s="43"/>
      <c r="X37" s="44"/>
      <c r="Y37" s="72"/>
      <c r="Z37" s="44"/>
    </row>
    <row r="38" spans="1:26" ht="16.5" customHeight="1" x14ac:dyDescent="0.25">
      <c r="A38" s="16">
        <v>5</v>
      </c>
      <c r="B38" s="72"/>
      <c r="C38" s="43"/>
      <c r="D38" s="44"/>
      <c r="E38" s="72"/>
      <c r="F38" s="43"/>
      <c r="G38" s="43"/>
      <c r="H38" s="44"/>
      <c r="I38" s="72"/>
      <c r="J38" s="43"/>
      <c r="K38" s="44"/>
      <c r="L38" s="72"/>
      <c r="M38" s="44"/>
      <c r="N38" s="72"/>
      <c r="O38" s="43"/>
      <c r="P38" s="44"/>
      <c r="Q38" s="72"/>
      <c r="R38" s="43"/>
      <c r="S38" s="43"/>
      <c r="T38" s="44"/>
      <c r="U38" s="72"/>
      <c r="V38" s="43"/>
      <c r="W38" s="43"/>
      <c r="X38" s="44"/>
      <c r="Y38" s="72"/>
      <c r="Z38" s="44"/>
    </row>
    <row r="39" spans="1:26" ht="16.5" customHeight="1" x14ac:dyDescent="0.25">
      <c r="A39" s="16">
        <v>6</v>
      </c>
      <c r="B39" s="72"/>
      <c r="C39" s="43"/>
      <c r="D39" s="44"/>
      <c r="E39" s="72"/>
      <c r="F39" s="43"/>
      <c r="G39" s="43"/>
      <c r="H39" s="44"/>
      <c r="I39" s="72"/>
      <c r="J39" s="43"/>
      <c r="K39" s="44"/>
      <c r="L39" s="72"/>
      <c r="M39" s="44"/>
      <c r="N39" s="72"/>
      <c r="O39" s="43"/>
      <c r="P39" s="44"/>
      <c r="Q39" s="72"/>
      <c r="R39" s="43"/>
      <c r="S39" s="43"/>
      <c r="T39" s="44"/>
      <c r="U39" s="72"/>
      <c r="V39" s="43"/>
      <c r="W39" s="43"/>
      <c r="X39" s="44"/>
      <c r="Y39" s="72"/>
      <c r="Z39" s="44"/>
    </row>
    <row r="40" spans="1:26" ht="16.5" customHeight="1" x14ac:dyDescent="0.25">
      <c r="A40" s="16">
        <v>7</v>
      </c>
      <c r="B40" s="72"/>
      <c r="C40" s="43"/>
      <c r="D40" s="44"/>
      <c r="E40" s="72"/>
      <c r="F40" s="43"/>
      <c r="G40" s="43"/>
      <c r="H40" s="44"/>
      <c r="I40" s="72"/>
      <c r="J40" s="43"/>
      <c r="K40" s="44"/>
      <c r="L40" s="72"/>
      <c r="M40" s="44"/>
      <c r="N40" s="72"/>
      <c r="O40" s="43"/>
      <c r="P40" s="44"/>
      <c r="Q40" s="72"/>
      <c r="R40" s="43"/>
      <c r="S40" s="43"/>
      <c r="T40" s="44"/>
      <c r="U40" s="72"/>
      <c r="V40" s="43"/>
      <c r="W40" s="43"/>
      <c r="X40" s="44"/>
      <c r="Y40" s="72"/>
      <c r="Z40" s="44"/>
    </row>
    <row r="41" spans="1:26" ht="16.5" customHeight="1" x14ac:dyDescent="0.25">
      <c r="A41" s="16">
        <v>8</v>
      </c>
      <c r="B41" s="72"/>
      <c r="C41" s="43"/>
      <c r="D41" s="44"/>
      <c r="E41" s="72"/>
      <c r="F41" s="43"/>
      <c r="G41" s="43"/>
      <c r="H41" s="44"/>
      <c r="I41" s="72"/>
      <c r="J41" s="43"/>
      <c r="K41" s="44"/>
      <c r="L41" s="72"/>
      <c r="M41" s="44"/>
      <c r="N41" s="72"/>
      <c r="O41" s="43"/>
      <c r="P41" s="44"/>
      <c r="Q41" s="72"/>
      <c r="R41" s="43"/>
      <c r="S41" s="43"/>
      <c r="T41" s="44"/>
      <c r="U41" s="72"/>
      <c r="V41" s="43"/>
      <c r="W41" s="43"/>
      <c r="X41" s="44"/>
      <c r="Y41" s="72"/>
      <c r="Z41" s="44"/>
    </row>
    <row r="42" spans="1:26" ht="16.5" customHeight="1" x14ac:dyDescent="0.25">
      <c r="A42" s="16">
        <v>9</v>
      </c>
      <c r="B42" s="72"/>
      <c r="C42" s="43"/>
      <c r="D42" s="44"/>
      <c r="E42" s="72"/>
      <c r="F42" s="43"/>
      <c r="G42" s="43"/>
      <c r="H42" s="44"/>
      <c r="I42" s="72"/>
      <c r="J42" s="43"/>
      <c r="K42" s="44"/>
      <c r="L42" s="72"/>
      <c r="M42" s="44"/>
      <c r="N42" s="72"/>
      <c r="O42" s="43"/>
      <c r="P42" s="44"/>
      <c r="Q42" s="72"/>
      <c r="R42" s="43"/>
      <c r="S42" s="43"/>
      <c r="T42" s="44"/>
      <c r="U42" s="72"/>
      <c r="V42" s="43"/>
      <c r="W42" s="43"/>
      <c r="X42" s="44"/>
      <c r="Y42" s="72"/>
      <c r="Z42" s="44"/>
    </row>
    <row r="43" spans="1:26" ht="16.5" customHeight="1" x14ac:dyDescent="0.25">
      <c r="A43" s="16">
        <v>10</v>
      </c>
      <c r="B43" s="72"/>
      <c r="C43" s="43"/>
      <c r="D43" s="44"/>
      <c r="E43" s="72"/>
      <c r="F43" s="43"/>
      <c r="G43" s="43"/>
      <c r="H43" s="44"/>
      <c r="I43" s="72"/>
      <c r="J43" s="43"/>
      <c r="K43" s="44"/>
      <c r="L43" s="72"/>
      <c r="M43" s="44"/>
      <c r="N43" s="72"/>
      <c r="O43" s="43"/>
      <c r="P43" s="44"/>
      <c r="Q43" s="72"/>
      <c r="R43" s="43"/>
      <c r="S43" s="43"/>
      <c r="T43" s="44"/>
      <c r="U43" s="72"/>
      <c r="V43" s="43"/>
      <c r="W43" s="43"/>
      <c r="X43" s="44"/>
      <c r="Y43" s="72"/>
      <c r="Z43" s="44"/>
    </row>
    <row r="44" spans="1:26" ht="16.5" customHeight="1" x14ac:dyDescent="0.25">
      <c r="A44" s="33" t="s">
        <v>167</v>
      </c>
      <c r="B44" s="28">
        <v>578</v>
      </c>
      <c r="C44" s="73"/>
      <c r="D44" s="44"/>
      <c r="E44" s="28">
        <v>580</v>
      </c>
      <c r="F44" s="73"/>
      <c r="G44" s="43"/>
      <c r="H44" s="44"/>
      <c r="I44" s="32">
        <v>582</v>
      </c>
      <c r="J44" s="46"/>
      <c r="K44" s="44"/>
      <c r="L44" s="16">
        <v>584</v>
      </c>
      <c r="M44" s="18"/>
      <c r="N44" s="16">
        <v>586</v>
      </c>
      <c r="O44" s="73"/>
      <c r="P44" s="44"/>
      <c r="Q44" s="16">
        <v>581</v>
      </c>
      <c r="R44" s="73"/>
      <c r="S44" s="43"/>
      <c r="T44" s="44"/>
      <c r="U44" s="16">
        <v>587</v>
      </c>
      <c r="V44" s="73"/>
      <c r="W44" s="43"/>
      <c r="X44" s="44"/>
      <c r="Y44" s="28">
        <v>589</v>
      </c>
      <c r="Z44" s="29"/>
    </row>
    <row r="45" spans="1:26" ht="16.5" customHeight="1" x14ac:dyDescent="0.25">
      <c r="A45" s="42" t="s">
        <v>168</v>
      </c>
      <c r="B45" s="43"/>
      <c r="C45" s="43"/>
      <c r="D45" s="43"/>
      <c r="E45" s="43"/>
      <c r="F45" s="43"/>
      <c r="G45" s="43"/>
      <c r="H45" s="44"/>
      <c r="I45" s="32">
        <v>579</v>
      </c>
      <c r="J45" s="73"/>
      <c r="K45" s="44"/>
      <c r="L45" s="42" t="s">
        <v>169</v>
      </c>
      <c r="M45" s="44"/>
      <c r="N45" s="16">
        <v>590</v>
      </c>
      <c r="O45" s="73"/>
      <c r="P45" s="44"/>
      <c r="Q45" s="16">
        <v>583</v>
      </c>
      <c r="R45" s="73"/>
      <c r="S45" s="43"/>
      <c r="T45" s="44"/>
      <c r="U45" s="16">
        <v>594</v>
      </c>
      <c r="V45" s="73"/>
      <c r="W45" s="43"/>
      <c r="X45" s="44"/>
      <c r="Y45" s="28">
        <v>595</v>
      </c>
      <c r="Z45" s="29"/>
    </row>
    <row r="46" spans="1:26" ht="16.5" customHeight="1" x14ac:dyDescent="0.25">
      <c r="A46" s="71" t="s">
        <v>201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4"/>
      <c r="N46" s="16">
        <v>596</v>
      </c>
      <c r="O46" s="46"/>
      <c r="P46" s="44"/>
      <c r="Q46" s="16">
        <v>585</v>
      </c>
      <c r="R46" s="46"/>
      <c r="S46" s="43"/>
      <c r="T46" s="44"/>
      <c r="U46" s="16">
        <v>597</v>
      </c>
      <c r="V46" s="46"/>
      <c r="W46" s="43"/>
      <c r="X46" s="44"/>
      <c r="Y46" s="28">
        <v>599</v>
      </c>
      <c r="Z46" s="18"/>
    </row>
    <row r="47" spans="1:26" ht="24.75" customHeight="1" x14ac:dyDescent="0.25">
      <c r="A47" s="41" t="s">
        <v>170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</sheetData>
  <mergeCells count="260">
    <mergeCell ref="O23:Q23"/>
    <mergeCell ref="A14:G14"/>
    <mergeCell ref="A15:G15"/>
    <mergeCell ref="I15:K15"/>
    <mergeCell ref="M15:N15"/>
    <mergeCell ref="P15:R15"/>
    <mergeCell ref="K16:M17"/>
    <mergeCell ref="A19:A24"/>
    <mergeCell ref="O24:Q24"/>
    <mergeCell ref="R16:V17"/>
    <mergeCell ref="S20:V20"/>
    <mergeCell ref="W16:Z17"/>
    <mergeCell ref="A17:J17"/>
    <mergeCell ref="A18:J18"/>
    <mergeCell ref="L18:M18"/>
    <mergeCell ref="O18:Q18"/>
    <mergeCell ref="S18:V18"/>
    <mergeCell ref="X18:Z18"/>
    <mergeCell ref="L19:M19"/>
    <mergeCell ref="O19:Q19"/>
    <mergeCell ref="S19:V19"/>
    <mergeCell ref="X19:Z19"/>
    <mergeCell ref="N16:Q17"/>
    <mergeCell ref="B16:J16"/>
    <mergeCell ref="B19:J19"/>
    <mergeCell ref="O30:Q30"/>
    <mergeCell ref="X20:Z20"/>
    <mergeCell ref="O20:Q20"/>
    <mergeCell ref="B21:J21"/>
    <mergeCell ref="L21:M21"/>
    <mergeCell ref="O21:Q21"/>
    <mergeCell ref="S21:V21"/>
    <mergeCell ref="X21:Z21"/>
    <mergeCell ref="B22:J22"/>
    <mergeCell ref="L22:M22"/>
    <mergeCell ref="S22:V22"/>
    <mergeCell ref="X22:Z22"/>
    <mergeCell ref="L27:M27"/>
    <mergeCell ref="O27:Q27"/>
    <mergeCell ref="G28:J28"/>
    <mergeCell ref="K28:M28"/>
    <mergeCell ref="K29:M29"/>
    <mergeCell ref="N29:Q29"/>
    <mergeCell ref="H30:J30"/>
    <mergeCell ref="L30:M30"/>
    <mergeCell ref="B20:J20"/>
    <mergeCell ref="L20:M20"/>
    <mergeCell ref="A27:F30"/>
    <mergeCell ref="L23:M23"/>
    <mergeCell ref="Y35:Z35"/>
    <mergeCell ref="R29:V29"/>
    <mergeCell ref="S30:V30"/>
    <mergeCell ref="X30:Z30"/>
    <mergeCell ref="O22:Q22"/>
    <mergeCell ref="B23:J23"/>
    <mergeCell ref="S23:V23"/>
    <mergeCell ref="X23:Z23"/>
    <mergeCell ref="S24:V24"/>
    <mergeCell ref="X24:Z24"/>
    <mergeCell ref="X25:Z25"/>
    <mergeCell ref="S25:V25"/>
    <mergeCell ref="B26:Z26"/>
    <mergeCell ref="S27:V27"/>
    <mergeCell ref="X27:Z27"/>
    <mergeCell ref="R28:V28"/>
    <mergeCell ref="W28:Z28"/>
    <mergeCell ref="W29:Z29"/>
    <mergeCell ref="B24:J24"/>
    <mergeCell ref="L24:M24"/>
    <mergeCell ref="A25:J25"/>
    <mergeCell ref="L25:M25"/>
    <mergeCell ref="O25:Q25"/>
    <mergeCell ref="N28:Q28"/>
    <mergeCell ref="Q36:T36"/>
    <mergeCell ref="U36:X36"/>
    <mergeCell ref="Y36:Z36"/>
    <mergeCell ref="U39:X39"/>
    <mergeCell ref="Y39:Z39"/>
    <mergeCell ref="Q40:T40"/>
    <mergeCell ref="U40:X40"/>
    <mergeCell ref="Y40:Z40"/>
    <mergeCell ref="Q41:T41"/>
    <mergeCell ref="U41:X41"/>
    <mergeCell ref="Y41:Z41"/>
    <mergeCell ref="Q37:T37"/>
    <mergeCell ref="U37:X37"/>
    <mergeCell ref="Y37:Z37"/>
    <mergeCell ref="Q38:T38"/>
    <mergeCell ref="U38:X38"/>
    <mergeCell ref="Y38:Z38"/>
    <mergeCell ref="Q39:T39"/>
    <mergeCell ref="I33:K33"/>
    <mergeCell ref="I34:K34"/>
    <mergeCell ref="L34:M34"/>
    <mergeCell ref="N34:P34"/>
    <mergeCell ref="I35:K35"/>
    <mergeCell ref="L35:M35"/>
    <mergeCell ref="N35:P35"/>
    <mergeCell ref="H27:J27"/>
    <mergeCell ref="G29:J29"/>
    <mergeCell ref="I31:K32"/>
    <mergeCell ref="L31:M32"/>
    <mergeCell ref="N32:P32"/>
    <mergeCell ref="L33:M33"/>
    <mergeCell ref="N33:P33"/>
    <mergeCell ref="N31:Z31"/>
    <mergeCell ref="Q32:Z32"/>
    <mergeCell ref="Q33:T33"/>
    <mergeCell ref="U33:X33"/>
    <mergeCell ref="Y33:Z33"/>
    <mergeCell ref="U34:X34"/>
    <mergeCell ref="Y34:Z34"/>
    <mergeCell ref="Q34:T34"/>
    <mergeCell ref="Q35:T35"/>
    <mergeCell ref="U35:X35"/>
    <mergeCell ref="A31:A33"/>
    <mergeCell ref="B31:D32"/>
    <mergeCell ref="E31:H32"/>
    <mergeCell ref="B33:D33"/>
    <mergeCell ref="E33:H33"/>
    <mergeCell ref="E34:H34"/>
    <mergeCell ref="L37:M37"/>
    <mergeCell ref="N37:P37"/>
    <mergeCell ref="L41:M41"/>
    <mergeCell ref="N41:P41"/>
    <mergeCell ref="E39:H39"/>
    <mergeCell ref="E40:H40"/>
    <mergeCell ref="I40:K40"/>
    <mergeCell ref="L40:M40"/>
    <mergeCell ref="N40:P40"/>
    <mergeCell ref="E41:H41"/>
    <mergeCell ref="I41:K41"/>
    <mergeCell ref="E35:H35"/>
    <mergeCell ref="E36:H36"/>
    <mergeCell ref="I36:K36"/>
    <mergeCell ref="L36:M36"/>
    <mergeCell ref="N36:P36"/>
    <mergeCell ref="E37:H37"/>
    <mergeCell ref="I37:K37"/>
    <mergeCell ref="T9:W9"/>
    <mergeCell ref="T10:W10"/>
    <mergeCell ref="M7:N7"/>
    <mergeCell ref="P7:R7"/>
    <mergeCell ref="M8:N8"/>
    <mergeCell ref="P8:R8"/>
    <mergeCell ref="T8:W8"/>
    <mergeCell ref="P9:R9"/>
    <mergeCell ref="P10:R10"/>
    <mergeCell ref="I12:K12"/>
    <mergeCell ref="M12:N12"/>
    <mergeCell ref="D7:G7"/>
    <mergeCell ref="I7:K7"/>
    <mergeCell ref="I8:K8"/>
    <mergeCell ref="I9:K9"/>
    <mergeCell ref="M9:N9"/>
    <mergeCell ref="I10:K10"/>
    <mergeCell ref="I11:K11"/>
    <mergeCell ref="M10:N10"/>
    <mergeCell ref="M11:N11"/>
    <mergeCell ref="X12:Z12"/>
    <mergeCell ref="X13:Z13"/>
    <mergeCell ref="X4:Z4"/>
    <mergeCell ref="X5:Z5"/>
    <mergeCell ref="X7:Z7"/>
    <mergeCell ref="X8:Z8"/>
    <mergeCell ref="X9:Z9"/>
    <mergeCell ref="X10:Z10"/>
    <mergeCell ref="X11:Z11"/>
    <mergeCell ref="A1:G1"/>
    <mergeCell ref="H1:T1"/>
    <mergeCell ref="V1:Z1"/>
    <mergeCell ref="V2:Z2"/>
    <mergeCell ref="H3:Q3"/>
    <mergeCell ref="R3:V3"/>
    <mergeCell ref="W3:Z3"/>
    <mergeCell ref="I6:K6"/>
    <mergeCell ref="M6:N6"/>
    <mergeCell ref="P6:R6"/>
    <mergeCell ref="T6:W6"/>
    <mergeCell ref="X6:Z6"/>
    <mergeCell ref="A3:G3"/>
    <mergeCell ref="B4:G4"/>
    <mergeCell ref="H4:K5"/>
    <mergeCell ref="L4:N5"/>
    <mergeCell ref="O4:R5"/>
    <mergeCell ref="S4:W5"/>
    <mergeCell ref="A6:C7"/>
    <mergeCell ref="T7:W7"/>
    <mergeCell ref="P11:R11"/>
    <mergeCell ref="T11:W11"/>
    <mergeCell ref="P12:R12"/>
    <mergeCell ref="T12:W12"/>
    <mergeCell ref="T14:W14"/>
    <mergeCell ref="X14:Z14"/>
    <mergeCell ref="T15:W15"/>
    <mergeCell ref="X15:Z15"/>
    <mergeCell ref="A5:G5"/>
    <mergeCell ref="D6:G6"/>
    <mergeCell ref="A8:A13"/>
    <mergeCell ref="B8:G8"/>
    <mergeCell ref="B9:G9"/>
    <mergeCell ref="B10:G10"/>
    <mergeCell ref="B11:G11"/>
    <mergeCell ref="P13:R13"/>
    <mergeCell ref="P14:R14"/>
    <mergeCell ref="B12:G12"/>
    <mergeCell ref="B13:G13"/>
    <mergeCell ref="I13:K13"/>
    <mergeCell ref="M13:N13"/>
    <mergeCell ref="T13:W13"/>
    <mergeCell ref="I14:K14"/>
    <mergeCell ref="M14:N14"/>
    <mergeCell ref="U43:X43"/>
    <mergeCell ref="Y43:Z43"/>
    <mergeCell ref="J44:K44"/>
    <mergeCell ref="J45:K45"/>
    <mergeCell ref="V44:X44"/>
    <mergeCell ref="V45:X45"/>
    <mergeCell ref="E38:H38"/>
    <mergeCell ref="I38:K38"/>
    <mergeCell ref="L38:M38"/>
    <mergeCell ref="N38:P38"/>
    <mergeCell ref="I39:K39"/>
    <mergeCell ref="L39:M39"/>
    <mergeCell ref="N39:P39"/>
    <mergeCell ref="O44:P44"/>
    <mergeCell ref="O45:P45"/>
    <mergeCell ref="B34:D34"/>
    <mergeCell ref="B35:D35"/>
    <mergeCell ref="B36:D36"/>
    <mergeCell ref="B37:D37"/>
    <mergeCell ref="B38:D38"/>
    <mergeCell ref="B39:D39"/>
    <mergeCell ref="B40:D40"/>
    <mergeCell ref="B43:D43"/>
    <mergeCell ref="C44:D44"/>
    <mergeCell ref="V46:X46"/>
    <mergeCell ref="A46:M46"/>
    <mergeCell ref="O46:P46"/>
    <mergeCell ref="R46:T46"/>
    <mergeCell ref="A47:Z47"/>
    <mergeCell ref="B41:D41"/>
    <mergeCell ref="B42:D42"/>
    <mergeCell ref="E42:H42"/>
    <mergeCell ref="I42:K42"/>
    <mergeCell ref="L42:M42"/>
    <mergeCell ref="N42:P42"/>
    <mergeCell ref="Q42:T42"/>
    <mergeCell ref="F44:H44"/>
    <mergeCell ref="R44:T44"/>
    <mergeCell ref="A45:H45"/>
    <mergeCell ref="L45:M45"/>
    <mergeCell ref="R45:T45"/>
    <mergeCell ref="U42:X42"/>
    <mergeCell ref="Y42:Z42"/>
    <mergeCell ref="E43:H43"/>
    <mergeCell ref="I43:K43"/>
    <mergeCell ref="L43:M43"/>
    <mergeCell ref="N43:P43"/>
    <mergeCell ref="Q43:T43"/>
  </mergeCells>
  <hyperlinks>
    <hyperlink ref="W3" r:id="rId1" tooltip="Lien fiche pappers" xr:uid="{00000000-0004-0000-0200-000000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2"/>
  <sheetViews>
    <sheetView showGridLines="0" workbookViewId="0"/>
  </sheetViews>
  <sheetFormatPr baseColWidth="10" defaultColWidth="12.6640625" defaultRowHeight="15.75" customHeight="1" x14ac:dyDescent="0.25"/>
  <cols>
    <col min="1" max="1" width="4.109375" customWidth="1"/>
    <col min="2" max="2" width="11.77734375" customWidth="1"/>
    <col min="3" max="3" width="5.77734375" customWidth="1"/>
    <col min="4" max="4" width="3.109375" customWidth="1"/>
    <col min="5" max="5" width="3.6640625" customWidth="1"/>
    <col min="6" max="6" width="12.77734375" customWidth="1"/>
    <col min="7" max="7" width="3.109375" customWidth="1"/>
    <col min="8" max="8" width="1.44140625" customWidth="1"/>
    <col min="9" max="9" width="6" customWidth="1"/>
    <col min="10" max="10" width="11.109375" customWidth="1"/>
    <col min="11" max="11" width="3.109375" customWidth="1"/>
    <col min="12" max="12" width="7.6640625" customWidth="1"/>
    <col min="13" max="13" width="3.109375" customWidth="1"/>
    <col min="14" max="14" width="7.109375" customWidth="1"/>
    <col min="15" max="15" width="2.77734375" customWidth="1"/>
    <col min="16" max="16" width="15.77734375" customWidth="1"/>
    <col min="17" max="17" width="3.44140625" customWidth="1"/>
    <col min="18" max="18" width="16.6640625" customWidth="1"/>
  </cols>
  <sheetData>
    <row r="1" spans="1:18" ht="27" customHeight="1" x14ac:dyDescent="0.25">
      <c r="A1" s="74"/>
      <c r="B1" s="38"/>
      <c r="C1" s="38"/>
      <c r="D1" s="38"/>
      <c r="E1" s="38"/>
      <c r="F1" s="68" t="s">
        <v>171</v>
      </c>
      <c r="G1" s="43"/>
      <c r="H1" s="43"/>
      <c r="I1" s="43"/>
      <c r="J1" s="43"/>
      <c r="K1" s="43"/>
      <c r="L1" s="43"/>
      <c r="M1" s="43"/>
      <c r="N1" s="43"/>
      <c r="O1" s="44"/>
      <c r="P1" s="69" t="s">
        <v>172</v>
      </c>
      <c r="Q1" s="38"/>
      <c r="R1" s="38"/>
    </row>
    <row r="2" spans="1:18" ht="27" customHeight="1" x14ac:dyDescent="0.25">
      <c r="A2" s="74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70" t="s">
        <v>124</v>
      </c>
      <c r="Q2" s="38"/>
      <c r="R2" s="38"/>
    </row>
    <row r="3" spans="1:18" ht="16.5" customHeight="1" x14ac:dyDescent="0.25">
      <c r="A3" s="75" t="s">
        <v>31</v>
      </c>
      <c r="B3" s="43"/>
      <c r="C3" s="43"/>
      <c r="D3" s="43"/>
      <c r="E3" s="43"/>
      <c r="F3" s="43"/>
      <c r="G3" s="44"/>
      <c r="H3" s="75" t="s">
        <v>234</v>
      </c>
      <c r="I3" s="43"/>
      <c r="J3" s="43"/>
      <c r="K3" s="43"/>
      <c r="L3" s="43"/>
      <c r="M3" s="43"/>
      <c r="N3" s="43"/>
      <c r="O3" s="66" t="s">
        <v>32</v>
      </c>
      <c r="P3" s="43"/>
      <c r="Q3" s="90" t="s">
        <v>233</v>
      </c>
      <c r="R3" s="43"/>
    </row>
    <row r="4" spans="1:18" ht="16.5" customHeight="1" x14ac:dyDescent="0.25">
      <c r="A4" s="31" t="s">
        <v>173</v>
      </c>
      <c r="B4" s="78" t="s">
        <v>174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27" customHeight="1" x14ac:dyDescent="0.25">
      <c r="A5" s="56" t="s">
        <v>175</v>
      </c>
      <c r="B5" s="43"/>
      <c r="C5" s="43"/>
      <c r="D5" s="43"/>
      <c r="E5" s="43"/>
      <c r="F5" s="44"/>
      <c r="G5" s="13"/>
      <c r="H5" s="42" t="s">
        <v>176</v>
      </c>
      <c r="I5" s="43"/>
      <c r="J5" s="44"/>
      <c r="K5" s="13"/>
      <c r="L5" s="42" t="s">
        <v>140</v>
      </c>
      <c r="M5" s="43"/>
      <c r="N5" s="44"/>
      <c r="O5" s="13"/>
      <c r="P5" s="34" t="s">
        <v>177</v>
      </c>
      <c r="Q5" s="13"/>
      <c r="R5" s="34" t="s">
        <v>178</v>
      </c>
    </row>
    <row r="6" spans="1:18" ht="16.5" customHeight="1" x14ac:dyDescent="0.25">
      <c r="A6" s="79" t="s">
        <v>179</v>
      </c>
      <c r="B6" s="59"/>
      <c r="C6" s="42" t="s">
        <v>180</v>
      </c>
      <c r="D6" s="43"/>
      <c r="E6" s="43"/>
      <c r="F6" s="44"/>
      <c r="G6" s="16">
        <v>600</v>
      </c>
      <c r="H6" s="73"/>
      <c r="I6" s="43"/>
      <c r="J6" s="44"/>
      <c r="K6" s="16">
        <v>602</v>
      </c>
      <c r="L6" s="46"/>
      <c r="M6" s="43"/>
      <c r="N6" s="44"/>
      <c r="O6" s="16">
        <v>604</v>
      </c>
      <c r="P6" s="18"/>
      <c r="Q6" s="32">
        <v>606</v>
      </c>
      <c r="R6" s="29"/>
    </row>
    <row r="7" spans="1:18" ht="27" customHeight="1" x14ac:dyDescent="0.25">
      <c r="A7" s="85"/>
      <c r="B7" s="86"/>
      <c r="C7" s="42" t="s">
        <v>181</v>
      </c>
      <c r="D7" s="43"/>
      <c r="E7" s="43"/>
      <c r="F7" s="44"/>
      <c r="G7" s="16">
        <v>601</v>
      </c>
      <c r="H7" s="73"/>
      <c r="I7" s="43"/>
      <c r="J7" s="44"/>
      <c r="K7" s="16">
        <v>603</v>
      </c>
      <c r="L7" s="46"/>
      <c r="M7" s="43"/>
      <c r="N7" s="44"/>
      <c r="O7" s="16">
        <v>605</v>
      </c>
      <c r="P7" s="18"/>
      <c r="Q7" s="32">
        <v>607</v>
      </c>
      <c r="R7" s="29"/>
    </row>
    <row r="8" spans="1:18" ht="16.5" customHeight="1" x14ac:dyDescent="0.25">
      <c r="A8" s="49"/>
      <c r="B8" s="60"/>
      <c r="C8" s="42" t="s">
        <v>182</v>
      </c>
      <c r="D8" s="43"/>
      <c r="E8" s="43"/>
      <c r="F8" s="44"/>
      <c r="G8" s="16">
        <v>610</v>
      </c>
      <c r="H8" s="73"/>
      <c r="I8" s="43"/>
      <c r="J8" s="44"/>
      <c r="K8" s="16">
        <v>612</v>
      </c>
      <c r="L8" s="46"/>
      <c r="M8" s="43"/>
      <c r="N8" s="44"/>
      <c r="O8" s="16">
        <v>614</v>
      </c>
      <c r="P8" s="18"/>
      <c r="Q8" s="32">
        <v>616</v>
      </c>
      <c r="R8" s="29"/>
    </row>
    <row r="9" spans="1:18" ht="16.5" customHeight="1" x14ac:dyDescent="0.25">
      <c r="A9" s="42" t="s">
        <v>183</v>
      </c>
      <c r="B9" s="43"/>
      <c r="C9" s="43"/>
      <c r="D9" s="43"/>
      <c r="E9" s="43"/>
      <c r="F9" s="44"/>
      <c r="G9" s="16">
        <v>620</v>
      </c>
      <c r="H9" s="73"/>
      <c r="I9" s="43"/>
      <c r="J9" s="44"/>
      <c r="K9" s="16">
        <v>622</v>
      </c>
      <c r="L9" s="46"/>
      <c r="M9" s="43"/>
      <c r="N9" s="44"/>
      <c r="O9" s="16">
        <v>624</v>
      </c>
      <c r="P9" s="18"/>
      <c r="Q9" s="32">
        <v>626</v>
      </c>
      <c r="R9" s="29"/>
    </row>
    <row r="10" spans="1:18" ht="16.5" customHeight="1" x14ac:dyDescent="0.25">
      <c r="A10" s="79" t="s">
        <v>184</v>
      </c>
      <c r="B10" s="59"/>
      <c r="C10" s="42" t="s">
        <v>185</v>
      </c>
      <c r="D10" s="43"/>
      <c r="E10" s="43"/>
      <c r="F10" s="44"/>
      <c r="G10" s="16">
        <v>630</v>
      </c>
      <c r="H10" s="73"/>
      <c r="I10" s="43"/>
      <c r="J10" s="44"/>
      <c r="K10" s="16">
        <v>632</v>
      </c>
      <c r="L10" s="46"/>
      <c r="M10" s="43"/>
      <c r="N10" s="44"/>
      <c r="O10" s="16">
        <v>634</v>
      </c>
      <c r="P10" s="18"/>
      <c r="Q10" s="32">
        <v>636</v>
      </c>
      <c r="R10" s="29"/>
    </row>
    <row r="11" spans="1:18" ht="16.5" customHeight="1" x14ac:dyDescent="0.25">
      <c r="A11" s="85"/>
      <c r="B11" s="86"/>
      <c r="C11" s="42" t="s">
        <v>186</v>
      </c>
      <c r="D11" s="43"/>
      <c r="E11" s="43"/>
      <c r="F11" s="44"/>
      <c r="G11" s="16">
        <v>640</v>
      </c>
      <c r="H11" s="73"/>
      <c r="I11" s="43"/>
      <c r="J11" s="44"/>
      <c r="K11" s="16">
        <v>642</v>
      </c>
      <c r="L11" s="46"/>
      <c r="M11" s="43"/>
      <c r="N11" s="44"/>
      <c r="O11" s="16">
        <v>644</v>
      </c>
      <c r="P11" s="18"/>
      <c r="Q11" s="32">
        <v>646</v>
      </c>
      <c r="R11" s="29"/>
    </row>
    <row r="12" spans="1:18" ht="16.5" customHeight="1" x14ac:dyDescent="0.25">
      <c r="A12" s="85"/>
      <c r="B12" s="86"/>
      <c r="C12" s="42" t="s">
        <v>187</v>
      </c>
      <c r="D12" s="43"/>
      <c r="E12" s="43"/>
      <c r="F12" s="44"/>
      <c r="G12" s="16">
        <v>650</v>
      </c>
      <c r="H12" s="73"/>
      <c r="I12" s="43"/>
      <c r="J12" s="44"/>
      <c r="K12" s="16">
        <v>652</v>
      </c>
      <c r="L12" s="46"/>
      <c r="M12" s="43"/>
      <c r="N12" s="44"/>
      <c r="O12" s="16">
        <v>654</v>
      </c>
      <c r="P12" s="18"/>
      <c r="Q12" s="32">
        <v>656</v>
      </c>
      <c r="R12" s="29"/>
    </row>
    <row r="13" spans="1:18" ht="16.5" customHeight="1" x14ac:dyDescent="0.25">
      <c r="A13" s="49"/>
      <c r="B13" s="60"/>
      <c r="C13" s="42" t="s">
        <v>188</v>
      </c>
      <c r="D13" s="43"/>
      <c r="E13" s="43"/>
      <c r="F13" s="44"/>
      <c r="G13" s="16">
        <v>660</v>
      </c>
      <c r="H13" s="73"/>
      <c r="I13" s="43"/>
      <c r="J13" s="44"/>
      <c r="K13" s="16">
        <v>662</v>
      </c>
      <c r="L13" s="46"/>
      <c r="M13" s="43"/>
      <c r="N13" s="44"/>
      <c r="O13" s="16">
        <v>664</v>
      </c>
      <c r="P13" s="18"/>
      <c r="Q13" s="32">
        <v>666</v>
      </c>
      <c r="R13" s="29"/>
    </row>
    <row r="14" spans="1:18" ht="16.5" customHeight="1" x14ac:dyDescent="0.25">
      <c r="A14" s="45" t="s">
        <v>201</v>
      </c>
      <c r="B14" s="43"/>
      <c r="C14" s="43"/>
      <c r="D14" s="43"/>
      <c r="E14" s="43"/>
      <c r="F14" s="44"/>
      <c r="G14" s="16">
        <v>680</v>
      </c>
      <c r="H14" s="73"/>
      <c r="I14" s="43"/>
      <c r="J14" s="44"/>
      <c r="K14" s="16">
        <v>682</v>
      </c>
      <c r="L14" s="46"/>
      <c r="M14" s="43"/>
      <c r="N14" s="44"/>
      <c r="O14" s="16">
        <v>684</v>
      </c>
      <c r="P14" s="18"/>
      <c r="Q14" s="32">
        <v>686</v>
      </c>
      <c r="R14" s="29"/>
    </row>
    <row r="15" spans="1:18" ht="27" customHeight="1" x14ac:dyDescent="0.25">
      <c r="A15" s="56" t="s">
        <v>189</v>
      </c>
      <c r="B15" s="43"/>
      <c r="C15" s="43"/>
      <c r="D15" s="43"/>
      <c r="E15" s="43"/>
      <c r="F15" s="43"/>
      <c r="G15" s="43"/>
      <c r="H15" s="43"/>
      <c r="I15" s="43"/>
      <c r="J15" s="43"/>
      <c r="K15" s="47" t="s">
        <v>190</v>
      </c>
      <c r="L15" s="48"/>
      <c r="M15" s="48"/>
      <c r="N15" s="48"/>
      <c r="O15" s="48"/>
      <c r="P15" s="48"/>
      <c r="Q15" s="48"/>
      <c r="R15" s="59"/>
    </row>
    <row r="16" spans="1:18" ht="16.5" customHeight="1" x14ac:dyDescent="0.25">
      <c r="A16" s="56"/>
      <c r="B16" s="43"/>
      <c r="C16" s="44"/>
      <c r="D16" s="42" t="s">
        <v>191</v>
      </c>
      <c r="E16" s="43"/>
      <c r="F16" s="44"/>
      <c r="G16" s="63" t="s">
        <v>192</v>
      </c>
      <c r="H16" s="43"/>
      <c r="I16" s="43"/>
      <c r="J16" s="44"/>
      <c r="K16" s="49"/>
      <c r="L16" s="50"/>
      <c r="M16" s="50"/>
      <c r="N16" s="50"/>
      <c r="O16" s="50"/>
      <c r="P16" s="50"/>
      <c r="Q16" s="50"/>
      <c r="R16" s="60"/>
    </row>
    <row r="17" spans="1:18" ht="27" customHeight="1" x14ac:dyDescent="0.25">
      <c r="A17" s="42" t="s">
        <v>193</v>
      </c>
      <c r="B17" s="43"/>
      <c r="C17" s="44"/>
      <c r="D17" s="32">
        <v>700</v>
      </c>
      <c r="E17" s="73"/>
      <c r="F17" s="44"/>
      <c r="G17" s="16">
        <v>705</v>
      </c>
      <c r="H17" s="73"/>
      <c r="I17" s="43"/>
      <c r="J17" s="44"/>
      <c r="K17" s="16">
        <v>1</v>
      </c>
      <c r="L17" s="42" t="s">
        <v>194</v>
      </c>
      <c r="M17" s="43"/>
      <c r="N17" s="43"/>
      <c r="O17" s="43"/>
      <c r="P17" s="43"/>
      <c r="Q17" s="44"/>
      <c r="R17" s="13"/>
    </row>
    <row r="18" spans="1:18" ht="16.5" customHeight="1" x14ac:dyDescent="0.25">
      <c r="A18" s="42" t="s">
        <v>195</v>
      </c>
      <c r="B18" s="43"/>
      <c r="C18" s="44"/>
      <c r="D18" s="32">
        <v>710</v>
      </c>
      <c r="E18" s="73"/>
      <c r="F18" s="44"/>
      <c r="G18" s="16">
        <v>715</v>
      </c>
      <c r="H18" s="73"/>
      <c r="I18" s="43"/>
      <c r="J18" s="44"/>
      <c r="K18" s="16">
        <v>2</v>
      </c>
      <c r="L18" s="72"/>
      <c r="M18" s="43"/>
      <c r="N18" s="43"/>
      <c r="O18" s="43"/>
      <c r="P18" s="43"/>
      <c r="Q18" s="44"/>
      <c r="R18" s="13"/>
    </row>
    <row r="19" spans="1:18" ht="16.5" customHeight="1" x14ac:dyDescent="0.25">
      <c r="A19" s="42" t="s">
        <v>196</v>
      </c>
      <c r="B19" s="43"/>
      <c r="C19" s="44"/>
      <c r="D19" s="32">
        <v>720</v>
      </c>
      <c r="E19" s="73"/>
      <c r="F19" s="44"/>
      <c r="G19" s="16">
        <v>725</v>
      </c>
      <c r="H19" s="73"/>
      <c r="I19" s="43"/>
      <c r="J19" s="44"/>
      <c r="K19" s="16">
        <v>3</v>
      </c>
      <c r="L19" s="72"/>
      <c r="M19" s="43"/>
      <c r="N19" s="43"/>
      <c r="O19" s="43"/>
      <c r="P19" s="43"/>
      <c r="Q19" s="44"/>
      <c r="R19" s="13"/>
    </row>
    <row r="20" spans="1:18" ht="27" customHeight="1" x14ac:dyDescent="0.25">
      <c r="A20" s="42" t="s">
        <v>197</v>
      </c>
      <c r="B20" s="43"/>
      <c r="C20" s="44"/>
      <c r="D20" s="32">
        <v>730</v>
      </c>
      <c r="E20" s="73"/>
      <c r="F20" s="44"/>
      <c r="G20" s="16">
        <v>735</v>
      </c>
      <c r="H20" s="73"/>
      <c r="I20" s="43"/>
      <c r="J20" s="44"/>
      <c r="K20" s="16">
        <v>4</v>
      </c>
      <c r="L20" s="72"/>
      <c r="M20" s="43"/>
      <c r="N20" s="43"/>
      <c r="O20" s="43"/>
      <c r="P20" s="43"/>
      <c r="Q20" s="44"/>
      <c r="R20" s="13"/>
    </row>
    <row r="21" spans="1:18" ht="27" customHeight="1" x14ac:dyDescent="0.25">
      <c r="A21" s="42" t="s">
        <v>198</v>
      </c>
      <c r="B21" s="43"/>
      <c r="C21" s="44"/>
      <c r="D21" s="32">
        <v>740</v>
      </c>
      <c r="E21" s="73"/>
      <c r="F21" s="44"/>
      <c r="G21" s="16">
        <v>745</v>
      </c>
      <c r="H21" s="73"/>
      <c r="I21" s="43"/>
      <c r="J21" s="44"/>
      <c r="K21" s="16">
        <v>5</v>
      </c>
      <c r="L21" s="72"/>
      <c r="M21" s="43"/>
      <c r="N21" s="43"/>
      <c r="O21" s="43"/>
      <c r="P21" s="43"/>
      <c r="Q21" s="44"/>
      <c r="R21" s="13"/>
    </row>
    <row r="22" spans="1:18" ht="16.5" customHeight="1" x14ac:dyDescent="0.25">
      <c r="A22" s="42" t="s">
        <v>199</v>
      </c>
      <c r="B22" s="43"/>
      <c r="C22" s="44"/>
      <c r="D22" s="32">
        <v>750</v>
      </c>
      <c r="E22" s="73"/>
      <c r="F22" s="44"/>
      <c r="G22" s="16">
        <v>755</v>
      </c>
      <c r="H22" s="73"/>
      <c r="I22" s="43"/>
      <c r="J22" s="44"/>
      <c r="K22" s="16">
        <v>6</v>
      </c>
      <c r="L22" s="72"/>
      <c r="M22" s="43"/>
      <c r="N22" s="43"/>
      <c r="O22" s="43"/>
      <c r="P22" s="43"/>
      <c r="Q22" s="44"/>
      <c r="R22" s="13"/>
    </row>
    <row r="23" spans="1:18" ht="27" customHeight="1" x14ac:dyDescent="0.25">
      <c r="A23" s="42" t="s">
        <v>200</v>
      </c>
      <c r="B23" s="43"/>
      <c r="C23" s="44"/>
      <c r="D23" s="32">
        <v>760</v>
      </c>
      <c r="E23" s="73"/>
      <c r="F23" s="44"/>
      <c r="G23" s="16">
        <v>765</v>
      </c>
      <c r="H23" s="73"/>
      <c r="I23" s="43"/>
      <c r="J23" s="44"/>
      <c r="K23" s="16">
        <v>7</v>
      </c>
      <c r="L23" s="72"/>
      <c r="M23" s="43"/>
      <c r="N23" s="43"/>
      <c r="O23" s="43"/>
      <c r="P23" s="43"/>
      <c r="Q23" s="44"/>
      <c r="R23" s="13"/>
    </row>
    <row r="24" spans="1:18" ht="16.5" customHeight="1" x14ac:dyDescent="0.25">
      <c r="A24" s="78" t="s">
        <v>201</v>
      </c>
      <c r="B24" s="43"/>
      <c r="C24" s="44"/>
      <c r="D24" s="32">
        <v>770</v>
      </c>
      <c r="E24" s="73"/>
      <c r="F24" s="44"/>
      <c r="G24" s="16">
        <v>775</v>
      </c>
      <c r="H24" s="73"/>
      <c r="I24" s="43"/>
      <c r="J24" s="44"/>
      <c r="K24" s="56" t="s">
        <v>202</v>
      </c>
      <c r="L24" s="43"/>
      <c r="M24" s="43"/>
      <c r="N24" s="43"/>
      <c r="O24" s="43"/>
      <c r="P24" s="44"/>
      <c r="Q24" s="32">
        <v>780</v>
      </c>
      <c r="R24" s="29"/>
    </row>
    <row r="25" spans="1:18" ht="16.5" customHeight="1" x14ac:dyDescent="0.25">
      <c r="A25" s="31" t="s">
        <v>203</v>
      </c>
      <c r="B25" s="78" t="s">
        <v>204</v>
      </c>
      <c r="C25" s="43"/>
      <c r="D25" s="43"/>
      <c r="E25" s="43"/>
      <c r="F25" s="43"/>
      <c r="G25" s="43"/>
      <c r="H25" s="43"/>
      <c r="I25" s="43"/>
      <c r="J25" s="44"/>
      <c r="K25" s="71" t="s">
        <v>205</v>
      </c>
      <c r="L25" s="44"/>
      <c r="M25" s="78"/>
      <c r="N25" s="43"/>
      <c r="O25" s="43"/>
      <c r="P25" s="43"/>
      <c r="Q25" s="43"/>
      <c r="R25" s="44"/>
    </row>
    <row r="26" spans="1:18" ht="27" customHeight="1" x14ac:dyDescent="0.25">
      <c r="A26" s="42" t="s">
        <v>206</v>
      </c>
      <c r="B26" s="43"/>
      <c r="C26" s="43"/>
      <c r="D26" s="43"/>
      <c r="E26" s="43"/>
      <c r="F26" s="44"/>
      <c r="G26" s="16">
        <v>982</v>
      </c>
      <c r="H26" s="73"/>
      <c r="I26" s="43"/>
      <c r="J26" s="44"/>
      <c r="K26" s="42" t="s">
        <v>207</v>
      </c>
      <c r="L26" s="43"/>
      <c r="M26" s="43"/>
      <c r="N26" s="43"/>
      <c r="O26" s="43"/>
      <c r="P26" s="44"/>
      <c r="Q26" s="32">
        <v>995</v>
      </c>
      <c r="R26" s="29"/>
    </row>
    <row r="27" spans="1:18" ht="40.5" customHeight="1" x14ac:dyDescent="0.25">
      <c r="A27" s="56" t="s">
        <v>208</v>
      </c>
      <c r="B27" s="44"/>
      <c r="C27" s="34" t="s">
        <v>209</v>
      </c>
      <c r="D27" s="72"/>
      <c r="E27" s="44"/>
      <c r="F27" s="42" t="s">
        <v>210</v>
      </c>
      <c r="G27" s="43"/>
      <c r="H27" s="44"/>
      <c r="I27" s="34" t="s">
        <v>211</v>
      </c>
      <c r="J27" s="29"/>
      <c r="K27" s="42" t="s">
        <v>212</v>
      </c>
      <c r="L27" s="43"/>
      <c r="M27" s="43"/>
      <c r="N27" s="43"/>
      <c r="O27" s="43"/>
      <c r="P27" s="44"/>
      <c r="Q27" s="32">
        <v>996</v>
      </c>
      <c r="R27" s="29"/>
    </row>
    <row r="28" spans="1:18" ht="16.5" customHeight="1" x14ac:dyDescent="0.25">
      <c r="A28" s="42" t="s">
        <v>213</v>
      </c>
      <c r="B28" s="43"/>
      <c r="C28" s="43"/>
      <c r="D28" s="43"/>
      <c r="E28" s="43"/>
      <c r="F28" s="44"/>
      <c r="G28" s="16">
        <v>983</v>
      </c>
      <c r="H28" s="72"/>
      <c r="I28" s="43"/>
      <c r="J28" s="44"/>
      <c r="K28" s="89"/>
      <c r="L28" s="48"/>
      <c r="M28" s="48"/>
      <c r="N28" s="48"/>
      <c r="O28" s="48"/>
      <c r="P28" s="48"/>
      <c r="Q28" s="48"/>
      <c r="R28" s="59"/>
    </row>
    <row r="29" spans="1:18" ht="16.5" customHeight="1" x14ac:dyDescent="0.25">
      <c r="A29" s="42" t="s">
        <v>214</v>
      </c>
      <c r="B29" s="43"/>
      <c r="C29" s="43"/>
      <c r="D29" s="43"/>
      <c r="E29" s="43"/>
      <c r="F29" s="44"/>
      <c r="G29" s="16">
        <v>984</v>
      </c>
      <c r="H29" s="72"/>
      <c r="I29" s="43"/>
      <c r="J29" s="44"/>
      <c r="K29" s="85"/>
      <c r="L29" s="38"/>
      <c r="M29" s="38"/>
      <c r="N29" s="38"/>
      <c r="O29" s="38"/>
      <c r="P29" s="38"/>
      <c r="Q29" s="38"/>
      <c r="R29" s="86"/>
    </row>
    <row r="30" spans="1:18" ht="16.5" customHeight="1" x14ac:dyDescent="0.25">
      <c r="A30" s="42" t="s">
        <v>215</v>
      </c>
      <c r="B30" s="43"/>
      <c r="C30" s="43"/>
      <c r="D30" s="43"/>
      <c r="E30" s="43"/>
      <c r="F30" s="44"/>
      <c r="G30" s="16">
        <v>860</v>
      </c>
      <c r="H30" s="72"/>
      <c r="I30" s="43"/>
      <c r="J30" s="44"/>
      <c r="K30" s="85"/>
      <c r="L30" s="38"/>
      <c r="M30" s="38"/>
      <c r="N30" s="38"/>
      <c r="O30" s="38"/>
      <c r="P30" s="38"/>
      <c r="Q30" s="38"/>
      <c r="R30" s="86"/>
    </row>
    <row r="31" spans="1:18" ht="16.5" customHeight="1" x14ac:dyDescent="0.25">
      <c r="A31" s="42" t="s">
        <v>216</v>
      </c>
      <c r="B31" s="43"/>
      <c r="C31" s="43"/>
      <c r="D31" s="43"/>
      <c r="E31" s="43"/>
      <c r="F31" s="44"/>
      <c r="G31" s="16">
        <v>870</v>
      </c>
      <c r="H31" s="72"/>
      <c r="I31" s="43"/>
      <c r="J31" s="44"/>
      <c r="K31" s="49"/>
      <c r="L31" s="50"/>
      <c r="M31" s="50"/>
      <c r="N31" s="50"/>
      <c r="O31" s="50"/>
      <c r="P31" s="50"/>
      <c r="Q31" s="50"/>
      <c r="R31" s="60"/>
    </row>
    <row r="32" spans="1:18" ht="16.5" customHeight="1" x14ac:dyDescent="0.25">
      <c r="A32" s="31" t="s">
        <v>217</v>
      </c>
      <c r="B32" s="78" t="s">
        <v>218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</row>
    <row r="33" spans="1:18" ht="40.5" customHeight="1" x14ac:dyDescent="0.25">
      <c r="A33" s="79" t="s">
        <v>219</v>
      </c>
      <c r="B33" s="48"/>
      <c r="C33" s="48"/>
      <c r="D33" s="48"/>
      <c r="E33" s="35"/>
      <c r="F33" s="56" t="s">
        <v>220</v>
      </c>
      <c r="G33" s="43"/>
      <c r="H33" s="43"/>
      <c r="I33" s="43"/>
      <c r="J33" s="43"/>
      <c r="K33" s="43"/>
      <c r="L33" s="43"/>
      <c r="M33" s="44"/>
      <c r="N33" s="16">
        <v>325</v>
      </c>
      <c r="O33" s="73"/>
      <c r="P33" s="44"/>
      <c r="Q33" s="87">
        <v>381</v>
      </c>
      <c r="R33" s="88"/>
    </row>
    <row r="34" spans="1:18" ht="27" customHeight="1" x14ac:dyDescent="0.25">
      <c r="A34" s="49"/>
      <c r="B34" s="50"/>
      <c r="C34" s="50"/>
      <c r="D34" s="50"/>
      <c r="E34" s="36"/>
      <c r="F34" s="42" t="s">
        <v>221</v>
      </c>
      <c r="G34" s="43"/>
      <c r="H34" s="43"/>
      <c r="I34" s="43"/>
      <c r="J34" s="43"/>
      <c r="K34" s="43"/>
      <c r="L34" s="43"/>
      <c r="M34" s="43"/>
      <c r="N34" s="16">
        <v>327</v>
      </c>
      <c r="O34" s="73"/>
      <c r="P34" s="44"/>
      <c r="Q34" s="53"/>
      <c r="R34" s="53"/>
    </row>
    <row r="35" spans="1:18" ht="27" customHeight="1" x14ac:dyDescent="0.25">
      <c r="A35" s="42" t="s">
        <v>222</v>
      </c>
      <c r="B35" s="43"/>
      <c r="C35" s="43"/>
      <c r="D35" s="43"/>
      <c r="E35" s="43"/>
      <c r="F35" s="42" t="s">
        <v>223</v>
      </c>
      <c r="G35" s="43"/>
      <c r="H35" s="43"/>
      <c r="I35" s="43"/>
      <c r="J35" s="43"/>
      <c r="K35" s="43"/>
      <c r="L35" s="43"/>
      <c r="M35" s="44"/>
      <c r="N35" s="16">
        <v>326</v>
      </c>
      <c r="O35" s="73"/>
      <c r="P35" s="44"/>
      <c r="Q35" s="32">
        <v>380</v>
      </c>
      <c r="R35" s="29"/>
    </row>
    <row r="36" spans="1:18" ht="16.5" customHeight="1" x14ac:dyDescent="0.25">
      <c r="A36" s="42" t="s">
        <v>224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4"/>
      <c r="Q36" s="32">
        <v>388</v>
      </c>
      <c r="R36" s="29"/>
    </row>
    <row r="37" spans="1:18" ht="16.5" customHeight="1" x14ac:dyDescent="0.25">
      <c r="A37" s="42" t="s">
        <v>225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4"/>
      <c r="Q37" s="32">
        <v>374</v>
      </c>
      <c r="R37" s="18"/>
    </row>
    <row r="38" spans="1:18" ht="16.5" customHeight="1" x14ac:dyDescent="0.25">
      <c r="A38" s="42" t="s">
        <v>226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4"/>
      <c r="Q38" s="32">
        <v>378</v>
      </c>
      <c r="R38" s="18"/>
    </row>
    <row r="39" spans="1:18" ht="16.5" customHeight="1" x14ac:dyDescent="0.25">
      <c r="A39" s="42" t="s">
        <v>227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4"/>
      <c r="Q39" s="32">
        <v>399</v>
      </c>
      <c r="R39" s="29"/>
    </row>
    <row r="40" spans="1:18" ht="16.5" customHeight="1" x14ac:dyDescent="0.25">
      <c r="A40" s="56" t="s">
        <v>228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32">
        <v>398</v>
      </c>
      <c r="R40" s="29"/>
    </row>
    <row r="41" spans="1:18" ht="27" customHeight="1" x14ac:dyDescent="0.25">
      <c r="A41" s="56" t="s">
        <v>229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32">
        <v>397</v>
      </c>
      <c r="R41" s="29"/>
    </row>
    <row r="42" spans="1:18" ht="40.5" customHeight="1" x14ac:dyDescent="0.25">
      <c r="A42" s="41" t="s">
        <v>230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</sheetData>
  <mergeCells count="116">
    <mergeCell ref="O3:P3"/>
    <mergeCell ref="Q3:R3"/>
    <mergeCell ref="A1:E1"/>
    <mergeCell ref="F1:O1"/>
    <mergeCell ref="P1:R1"/>
    <mergeCell ref="A2:O2"/>
    <mergeCell ref="P2:R2"/>
    <mergeCell ref="H3:N3"/>
    <mergeCell ref="B4:R4"/>
    <mergeCell ref="A3:G3"/>
    <mergeCell ref="L14:N14"/>
    <mergeCell ref="H7:J7"/>
    <mergeCell ref="H8:J8"/>
    <mergeCell ref="H9:J9"/>
    <mergeCell ref="H10:J10"/>
    <mergeCell ref="H11:J11"/>
    <mergeCell ref="H12:J12"/>
    <mergeCell ref="H13:J13"/>
    <mergeCell ref="H14:J14"/>
    <mergeCell ref="L7:N7"/>
    <mergeCell ref="L9:N9"/>
    <mergeCell ref="L10:N10"/>
    <mergeCell ref="L11:N11"/>
    <mergeCell ref="L12:N12"/>
    <mergeCell ref="L13:N13"/>
    <mergeCell ref="A5:F5"/>
    <mergeCell ref="H5:J5"/>
    <mergeCell ref="L5:N5"/>
    <mergeCell ref="A6:B8"/>
    <mergeCell ref="H6:J6"/>
    <mergeCell ref="L8:N8"/>
    <mergeCell ref="C8:F8"/>
    <mergeCell ref="A9:F9"/>
    <mergeCell ref="A10:B13"/>
    <mergeCell ref="C10:F10"/>
    <mergeCell ref="C11:F11"/>
    <mergeCell ref="C12:F12"/>
    <mergeCell ref="C13:F13"/>
    <mergeCell ref="C6:F6"/>
    <mergeCell ref="C7:F7"/>
    <mergeCell ref="L6:N6"/>
    <mergeCell ref="K25:L25"/>
    <mergeCell ref="M25:R25"/>
    <mergeCell ref="K26:P26"/>
    <mergeCell ref="H29:J29"/>
    <mergeCell ref="A30:F30"/>
    <mergeCell ref="H30:J30"/>
    <mergeCell ref="A26:F26"/>
    <mergeCell ref="A27:B27"/>
    <mergeCell ref="D27:E27"/>
    <mergeCell ref="F27:H27"/>
    <mergeCell ref="K27:P27"/>
    <mergeCell ref="H28:J28"/>
    <mergeCell ref="K28:R31"/>
    <mergeCell ref="A28:F28"/>
    <mergeCell ref="A29:F29"/>
    <mergeCell ref="B32:R32"/>
    <mergeCell ref="O33:P33"/>
    <mergeCell ref="O34:P34"/>
    <mergeCell ref="O35:P35"/>
    <mergeCell ref="A31:F31"/>
    <mergeCell ref="H31:J31"/>
    <mergeCell ref="A33:D34"/>
    <mergeCell ref="F33:M33"/>
    <mergeCell ref="Q33:Q34"/>
    <mergeCell ref="R33:R34"/>
    <mergeCell ref="F34:M34"/>
    <mergeCell ref="A41:P41"/>
    <mergeCell ref="A42:R42"/>
    <mergeCell ref="A35:E35"/>
    <mergeCell ref="F35:M35"/>
    <mergeCell ref="A36:P36"/>
    <mergeCell ref="A37:P37"/>
    <mergeCell ref="A38:P38"/>
    <mergeCell ref="A39:P39"/>
    <mergeCell ref="A40:P40"/>
    <mergeCell ref="H24:J24"/>
    <mergeCell ref="H26:J26"/>
    <mergeCell ref="L20:Q20"/>
    <mergeCell ref="L21:Q21"/>
    <mergeCell ref="L22:Q22"/>
    <mergeCell ref="L23:Q23"/>
    <mergeCell ref="A14:F14"/>
    <mergeCell ref="A15:J15"/>
    <mergeCell ref="K15:R16"/>
    <mergeCell ref="A16:C16"/>
    <mergeCell ref="D16:F16"/>
    <mergeCell ref="G16:J16"/>
    <mergeCell ref="A17:C17"/>
    <mergeCell ref="L17:Q17"/>
    <mergeCell ref="H18:J18"/>
    <mergeCell ref="E17:F17"/>
    <mergeCell ref="H17:J17"/>
    <mergeCell ref="A18:C18"/>
    <mergeCell ref="E18:F18"/>
    <mergeCell ref="L18:Q18"/>
    <mergeCell ref="A24:C24"/>
    <mergeCell ref="E24:F24"/>
    <mergeCell ref="K24:P24"/>
    <mergeCell ref="B25:J25"/>
    <mergeCell ref="E19:F19"/>
    <mergeCell ref="L19:Q19"/>
    <mergeCell ref="E22:F22"/>
    <mergeCell ref="E23:F23"/>
    <mergeCell ref="A19:C19"/>
    <mergeCell ref="A20:C20"/>
    <mergeCell ref="E20:F20"/>
    <mergeCell ref="A21:C21"/>
    <mergeCell ref="E21:F21"/>
    <mergeCell ref="A22:C22"/>
    <mergeCell ref="A23:C23"/>
    <mergeCell ref="H19:J19"/>
    <mergeCell ref="H20:J20"/>
    <mergeCell ref="H21:J21"/>
    <mergeCell ref="H22:J22"/>
    <mergeCell ref="H23:J23"/>
  </mergeCells>
  <hyperlinks>
    <hyperlink ref="Q3" r:id="rId1" tooltip="Lien fiche pappers" xr:uid="{00000000-0004-0000-0300-000000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Ratios financiers</vt:lpstr>
      <vt:lpstr>Bilan (actif et passif)</vt:lpstr>
      <vt:lpstr>Immobilisations – Amortissement</vt:lpstr>
      <vt:lpstr>Provisions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Th. THOMAS</cp:lastModifiedBy>
  <dcterms:created xsi:type="dcterms:W3CDTF">2023-03-05T08:18:15Z</dcterms:created>
  <dcterms:modified xsi:type="dcterms:W3CDTF">2023-03-05T08:18:15Z</dcterms:modified>
</cp:coreProperties>
</file>