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T\Piscine\Devis\Pass Piscines\"/>
    </mc:Choice>
  </mc:AlternateContent>
  <xr:revisionPtr revIDLastSave="0" documentId="13_ncr:1_{E0F503D6-079A-416C-B66B-373B2F75A64A}" xr6:coauthVersionLast="47" xr6:coauthVersionMax="47" xr10:uidLastSave="{00000000-0000-0000-0000-000000000000}"/>
  <bookViews>
    <workbookView xWindow="-110" yWindow="-110" windowWidth="19420" windowHeight="10420" activeTab="1" xr2:uid="{C7D9CE2E-E633-45A0-B94F-E6594787BDB9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2" l="1"/>
  <c r="K30" i="2"/>
  <c r="I30" i="2"/>
  <c r="G30" i="2"/>
  <c r="E30" i="2"/>
  <c r="A30" i="2" s="1"/>
  <c r="E26" i="2"/>
  <c r="M26" i="2" s="1"/>
  <c r="C11" i="2"/>
  <c r="B11" i="2"/>
  <c r="A18" i="2"/>
  <c r="E11" i="2"/>
  <c r="E18" i="2" s="1"/>
  <c r="E15" i="2"/>
  <c r="M15" i="2"/>
  <c r="K15" i="2"/>
  <c r="I15" i="2"/>
  <c r="G15" i="2"/>
  <c r="M11" i="2"/>
  <c r="K11" i="2"/>
  <c r="I11" i="2"/>
  <c r="G11" i="2"/>
  <c r="A26" i="2" l="1"/>
  <c r="A33" i="2" s="1"/>
  <c r="E33" i="2"/>
  <c r="G26" i="2"/>
  <c r="G33" i="2" s="1"/>
  <c r="I26" i="2"/>
  <c r="K26" i="2"/>
  <c r="M33" i="2"/>
  <c r="K33" i="2"/>
  <c r="I33" i="2"/>
  <c r="M18" i="2"/>
  <c r="G18" i="2"/>
  <c r="I18" i="2"/>
  <c r="K18" i="2"/>
</calcChain>
</file>

<file path=xl/sharedStrings.xml><?xml version="1.0" encoding="utf-8"?>
<sst xmlns="http://schemas.openxmlformats.org/spreadsheetml/2006/main" count="22" uniqueCount="17">
  <si>
    <t>MUR DE CLOTURE</t>
  </si>
  <si>
    <t>DEMOLITION DU MUR LONGUEUR 13 ML HAUTEUR 2,2</t>
  </si>
  <si>
    <t>EVACUATION ET MISE EN DECHARGE</t>
  </si>
  <si>
    <t>LONGRINE</t>
  </si>
  <si>
    <t>AGGLO type à préciser</t>
  </si>
  <si>
    <t>POTEAUX</t>
  </si>
  <si>
    <t>PFOURNITURE ET POSE DE TUILE</t>
  </si>
  <si>
    <t>ENDUIT MONOCOUCHE TALOCHE</t>
  </si>
  <si>
    <t>PISCINE</t>
  </si>
  <si>
    <t>DEMOLITION DALLAGE ET DALLE BETON</t>
  </si>
  <si>
    <t>DEMOLITION MURET côté local technique</t>
  </si>
  <si>
    <t>DEPOSE MARGELLE</t>
  </si>
  <si>
    <t>Poste n°</t>
  </si>
  <si>
    <t>Levée des réserves</t>
  </si>
  <si>
    <t>Commande</t>
  </si>
  <si>
    <t>Livraison coque</t>
  </si>
  <si>
    <t>Fin de chantier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</si>
</sst>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_ ;[Red]\-#,##0.00\ 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right" vertical="center"/>
    </xf>
    <xf numFmtId="8" fontId="0" fillId="0" borderId="0" xfId="0" applyNumberFormat="1"/>
    <xf numFmtId="9" fontId="0" fillId="0" borderId="4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0" fillId="0" borderId="17" xfId="0" applyBorder="1"/>
    <xf numFmtId="9" fontId="0" fillId="0" borderId="10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18" xfId="0" applyNumberFormat="1" applyBorder="1" applyAlignment="1">
      <alignment vertical="center"/>
    </xf>
    <xf numFmtId="9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8" fontId="0" fillId="0" borderId="6" xfId="0" applyNumberFormat="1" applyBorder="1" applyAlignment="1">
      <alignment horizontal="center" vertical="center"/>
    </xf>
    <xf numFmtId="8" fontId="0" fillId="0" borderId="11" xfId="0" applyNumberFormat="1" applyBorder="1" applyAlignment="1">
      <alignment horizontal="center" vertical="center"/>
    </xf>
    <xf numFmtId="8" fontId="0" fillId="0" borderId="12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8" fontId="0" fillId="0" borderId="9" xfId="0" applyNumberFormat="1" applyBorder="1" applyAlignment="1">
      <alignment horizontal="center" vertical="center"/>
    </xf>
    <xf numFmtId="8" fontId="0" fillId="0" borderId="22" xfId="0" applyNumberFormat="1" applyBorder="1" applyAlignment="1">
      <alignment horizontal="center" vertical="center"/>
    </xf>
    <xf numFmtId="8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9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164" fontId="0" fillId="0" borderId="0" xfId="0" applyNumberFormat="1"/>
    <xf numFmtId="9" fontId="0" fillId="0" borderId="1" xfId="0" applyNumberFormat="1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57F6-7403-4EBA-A855-215929390C12}">
  <dimension ref="B6:B19"/>
  <sheetViews>
    <sheetView topLeftCell="A7" workbookViewId="0">
      <selection activeCell="B20" sqref="B20"/>
    </sheetView>
  </sheetViews>
  <sheetFormatPr baseColWidth="10" defaultRowHeight="14.5" x14ac:dyDescent="0.35"/>
  <cols>
    <col min="2" max="2" width="47.08984375" bestFit="1" customWidth="1"/>
  </cols>
  <sheetData>
    <row r="6" spans="2:2" x14ac:dyDescent="0.35">
      <c r="B6" s="1" t="s">
        <v>0</v>
      </c>
    </row>
    <row r="7" spans="2:2" x14ac:dyDescent="0.35">
      <c r="B7" t="s">
        <v>1</v>
      </c>
    </row>
    <row r="8" spans="2:2" x14ac:dyDescent="0.35">
      <c r="B8" t="s">
        <v>2</v>
      </c>
    </row>
    <row r="9" spans="2:2" x14ac:dyDescent="0.35">
      <c r="B9" t="s">
        <v>3</v>
      </c>
    </row>
    <row r="10" spans="2:2" x14ac:dyDescent="0.35">
      <c r="B10" t="s">
        <v>4</v>
      </c>
    </row>
    <row r="11" spans="2:2" x14ac:dyDescent="0.35">
      <c r="B11" t="s">
        <v>5</v>
      </c>
    </row>
    <row r="12" spans="2:2" x14ac:dyDescent="0.35">
      <c r="B12" t="s">
        <v>6</v>
      </c>
    </row>
    <row r="13" spans="2:2" x14ac:dyDescent="0.35">
      <c r="B13" t="s">
        <v>7</v>
      </c>
    </row>
    <row r="16" spans="2:2" x14ac:dyDescent="0.35">
      <c r="B16" s="1" t="s">
        <v>8</v>
      </c>
    </row>
    <row r="17" spans="2:2" x14ac:dyDescent="0.35">
      <c r="B17" t="s">
        <v>9</v>
      </c>
    </row>
    <row r="18" spans="2:2" x14ac:dyDescent="0.35">
      <c r="B18" t="s">
        <v>10</v>
      </c>
    </row>
    <row r="19" spans="2:2" x14ac:dyDescent="0.35">
      <c r="B19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D5DA6-4EF1-4841-A853-E9A91AC2D66C}">
  <sheetPr>
    <pageSetUpPr fitToPage="1"/>
  </sheetPr>
  <dimension ref="A5:M33"/>
  <sheetViews>
    <sheetView tabSelected="1" topLeftCell="A10" workbookViewId="0">
      <selection activeCell="P23" sqref="P23"/>
    </sheetView>
  </sheetViews>
  <sheetFormatPr baseColWidth="10" defaultRowHeight="14.5" x14ac:dyDescent="0.35"/>
  <cols>
    <col min="1" max="3" width="11.54296875" style="38"/>
    <col min="6" max="6" width="11.54296875" style="2"/>
    <col min="8" max="8" width="11.54296875" style="2"/>
    <col min="10" max="10" width="11.54296875" style="2"/>
  </cols>
  <sheetData>
    <row r="5" spans="1:13" ht="15" thickBot="1" x14ac:dyDescent="0.4"/>
    <row r="6" spans="1:13" ht="15" thickBot="1" x14ac:dyDescent="0.4">
      <c r="D6" s="2" t="s">
        <v>12</v>
      </c>
      <c r="F6" s="39" t="s">
        <v>14</v>
      </c>
      <c r="G6" s="40"/>
      <c r="H6" s="41" t="s">
        <v>15</v>
      </c>
      <c r="I6" s="41"/>
      <c r="J6" s="41" t="s">
        <v>16</v>
      </c>
      <c r="K6" s="41"/>
      <c r="L6" s="41" t="s">
        <v>13</v>
      </c>
      <c r="M6" s="42"/>
    </row>
    <row r="7" spans="1:13" x14ac:dyDescent="0.35">
      <c r="D7" s="2">
        <v>1</v>
      </c>
      <c r="E7" s="3">
        <v>13490</v>
      </c>
      <c r="F7" s="18"/>
      <c r="G7" s="19"/>
      <c r="H7" s="31"/>
      <c r="I7" s="20"/>
      <c r="J7" s="31"/>
      <c r="K7" s="20"/>
      <c r="L7" s="31"/>
      <c r="M7" s="21"/>
    </row>
    <row r="8" spans="1:13" x14ac:dyDescent="0.35">
      <c r="D8" s="2">
        <v>2</v>
      </c>
      <c r="E8" s="3">
        <v>820</v>
      </c>
      <c r="F8" s="9"/>
      <c r="H8" s="32"/>
      <c r="J8" s="32"/>
      <c r="L8" s="36"/>
      <c r="M8" s="10"/>
    </row>
    <row r="9" spans="1:13" x14ac:dyDescent="0.35">
      <c r="D9" s="2">
        <v>3</v>
      </c>
      <c r="E9" s="3">
        <v>6420</v>
      </c>
      <c r="F9" s="9"/>
      <c r="H9" s="32"/>
      <c r="J9" s="32"/>
      <c r="L9" s="36"/>
      <c r="M9" s="10"/>
    </row>
    <row r="10" spans="1:13" x14ac:dyDescent="0.35">
      <c r="D10" s="2">
        <v>4</v>
      </c>
      <c r="E10" s="3">
        <v>8160</v>
      </c>
      <c r="F10" s="11"/>
      <c r="G10" s="12"/>
      <c r="H10" s="33"/>
      <c r="I10" s="12"/>
      <c r="J10" s="33"/>
      <c r="K10" s="12"/>
      <c r="L10" s="37"/>
      <c r="M10" s="14"/>
    </row>
    <row r="11" spans="1:13" x14ac:dyDescent="0.35">
      <c r="A11" s="38">
        <v>32300</v>
      </c>
      <c r="B11" s="38">
        <f>A11*30%</f>
        <v>9690</v>
      </c>
      <c r="C11" s="38">
        <f>A11*70%</f>
        <v>22610</v>
      </c>
      <c r="D11" s="2"/>
      <c r="E11" s="3">
        <f>SUM(E7:E10)</f>
        <v>28890</v>
      </c>
      <c r="F11" s="5">
        <v>0.2</v>
      </c>
      <c r="G11" s="29">
        <f>SUM($E$7:$E$10)*F11</f>
        <v>5778</v>
      </c>
      <c r="H11" s="6">
        <v>0.6</v>
      </c>
      <c r="I11" s="29">
        <f>SUM($E$7:$E$10)*H11</f>
        <v>17334</v>
      </c>
      <c r="J11" s="6">
        <v>0.15</v>
      </c>
      <c r="K11" s="29">
        <f>SUM($E$7:$E$10)*J11</f>
        <v>4333.5</v>
      </c>
      <c r="L11" s="6">
        <v>0.05</v>
      </c>
      <c r="M11" s="22">
        <f>SUM($E$7:$E$10)*L11</f>
        <v>1444.5</v>
      </c>
    </row>
    <row r="12" spans="1:13" x14ac:dyDescent="0.35">
      <c r="D12" s="2"/>
      <c r="E12" s="3"/>
      <c r="F12" s="15"/>
      <c r="G12" s="23"/>
      <c r="H12" s="34"/>
      <c r="I12" s="23"/>
      <c r="J12" s="34"/>
      <c r="K12" s="23"/>
      <c r="L12" s="34"/>
      <c r="M12" s="24"/>
    </row>
    <row r="13" spans="1:13" x14ac:dyDescent="0.35">
      <c r="D13" s="2">
        <v>5</v>
      </c>
      <c r="E13" s="3">
        <v>2830</v>
      </c>
      <c r="F13" s="9"/>
      <c r="G13" s="2"/>
      <c r="H13" s="32"/>
      <c r="I13" s="2"/>
      <c r="J13" s="32"/>
      <c r="K13" s="2"/>
      <c r="L13" s="32"/>
      <c r="M13" s="25"/>
    </row>
    <row r="14" spans="1:13" x14ac:dyDescent="0.35">
      <c r="D14" s="2">
        <v>6</v>
      </c>
      <c r="E14" s="3">
        <v>1510</v>
      </c>
      <c r="F14" s="11"/>
      <c r="G14" s="13"/>
      <c r="H14" s="33"/>
      <c r="I14" s="13"/>
      <c r="J14" s="33"/>
      <c r="K14" s="13"/>
      <c r="L14" s="33"/>
      <c r="M14" s="26"/>
    </row>
    <row r="15" spans="1:13" x14ac:dyDescent="0.35">
      <c r="A15" s="38">
        <v>4340</v>
      </c>
      <c r="E15" s="3">
        <f>SUM(E13:E14)</f>
        <v>4340</v>
      </c>
      <c r="F15" s="5">
        <v>0.2</v>
      </c>
      <c r="G15" s="29">
        <f>SUM($E$13:$E$14)*F15</f>
        <v>868</v>
      </c>
      <c r="H15" s="6">
        <v>0.6</v>
      </c>
      <c r="I15" s="29">
        <f>SUM($E$13:$E$14)*H15</f>
        <v>2604</v>
      </c>
      <c r="J15" s="6">
        <v>0.15</v>
      </c>
      <c r="K15" s="29">
        <f>SUM($E$13:$E$14)*J15</f>
        <v>651</v>
      </c>
      <c r="L15" s="6">
        <v>0.05</v>
      </c>
      <c r="M15" s="22">
        <f>SUM($E$13:$E$14)*L15</f>
        <v>217</v>
      </c>
    </row>
    <row r="16" spans="1:13" x14ac:dyDescent="0.35">
      <c r="F16" s="7"/>
      <c r="G16" s="8"/>
      <c r="H16" s="35"/>
      <c r="I16" s="8"/>
      <c r="J16" s="35"/>
      <c r="K16" s="8"/>
      <c r="L16" s="35"/>
      <c r="M16" s="27"/>
    </row>
    <row r="17" spans="1:13" x14ac:dyDescent="0.35">
      <c r="F17" s="11"/>
      <c r="G17" s="13"/>
      <c r="H17" s="33"/>
      <c r="I17" s="13"/>
      <c r="J17" s="33"/>
      <c r="K17" s="13"/>
      <c r="L17" s="33"/>
      <c r="M17" s="26"/>
    </row>
    <row r="18" spans="1:13" ht="15" thickBot="1" x14ac:dyDescent="0.4">
      <c r="A18" s="38">
        <f>A11+A15</f>
        <v>36640</v>
      </c>
      <c r="E18" s="4">
        <f>E11+E15</f>
        <v>33230</v>
      </c>
      <c r="F18" s="16">
        <v>0.2</v>
      </c>
      <c r="G18" s="30">
        <f>G11+G15</f>
        <v>6646</v>
      </c>
      <c r="H18" s="17">
        <v>0.6</v>
      </c>
      <c r="I18" s="30">
        <f>I11+I15</f>
        <v>19938</v>
      </c>
      <c r="J18" s="17">
        <v>0.15</v>
      </c>
      <c r="K18" s="30">
        <f>K11+K15</f>
        <v>4984.5</v>
      </c>
      <c r="L18" s="17">
        <v>0.05</v>
      </c>
      <c r="M18" s="28">
        <f>M11+M15</f>
        <v>1661.5</v>
      </c>
    </row>
    <row r="20" spans="1:13" ht="15" thickBot="1" x14ac:dyDescent="0.4"/>
    <row r="21" spans="1:13" ht="15" thickBot="1" x14ac:dyDescent="0.4">
      <c r="D21" s="2" t="s">
        <v>12</v>
      </c>
      <c r="F21" s="39" t="s">
        <v>14</v>
      </c>
      <c r="G21" s="40"/>
      <c r="H21" s="41" t="s">
        <v>15</v>
      </c>
      <c r="I21" s="41"/>
      <c r="J21" s="41" t="s">
        <v>16</v>
      </c>
      <c r="K21" s="41"/>
      <c r="L21" s="41" t="s">
        <v>13</v>
      </c>
      <c r="M21" s="42"/>
    </row>
    <row r="22" spans="1:13" x14ac:dyDescent="0.35">
      <c r="D22" s="2">
        <v>1</v>
      </c>
      <c r="E22" s="3">
        <v>13290</v>
      </c>
      <c r="F22" s="18"/>
      <c r="G22" s="19"/>
      <c r="H22" s="31"/>
      <c r="I22" s="20"/>
      <c r="J22" s="31"/>
      <c r="K22" s="20"/>
      <c r="L22" s="31"/>
      <c r="M22" s="21"/>
    </row>
    <row r="23" spans="1:13" x14ac:dyDescent="0.35">
      <c r="D23" s="2">
        <v>2</v>
      </c>
      <c r="E23" s="3">
        <v>820</v>
      </c>
      <c r="F23" s="9"/>
      <c r="H23" s="32"/>
      <c r="J23" s="32"/>
      <c r="L23" s="36"/>
      <c r="M23" s="10"/>
    </row>
    <row r="24" spans="1:13" x14ac:dyDescent="0.35">
      <c r="D24" s="2">
        <v>3</v>
      </c>
      <c r="E24" s="3">
        <v>9830</v>
      </c>
      <c r="F24" s="9"/>
      <c r="H24" s="32"/>
      <c r="J24" s="32"/>
      <c r="L24" s="36"/>
      <c r="M24" s="10"/>
    </row>
    <row r="25" spans="1:13" x14ac:dyDescent="0.35">
      <c r="D25" s="2">
        <v>4</v>
      </c>
      <c r="E25" s="3">
        <v>8160</v>
      </c>
      <c r="F25" s="11"/>
      <c r="G25" s="12"/>
      <c r="H25" s="33"/>
      <c r="I25" s="12"/>
      <c r="J25" s="33"/>
      <c r="K25" s="12"/>
      <c r="L25" s="37"/>
      <c r="M25" s="14"/>
    </row>
    <row r="26" spans="1:13" x14ac:dyDescent="0.35">
      <c r="A26" s="38">
        <f>E26</f>
        <v>32100</v>
      </c>
      <c r="D26" s="2"/>
      <c r="E26" s="3">
        <f>SUM(E22:E25)</f>
        <v>32100</v>
      </c>
      <c r="F26" s="5">
        <v>0.3</v>
      </c>
      <c r="G26" s="29">
        <f>$E$26*F26</f>
        <v>9630</v>
      </c>
      <c r="H26" s="6">
        <v>0.7</v>
      </c>
      <c r="I26" s="29">
        <f>$E$26*H26</f>
        <v>22470</v>
      </c>
      <c r="J26" s="6">
        <v>0</v>
      </c>
      <c r="K26" s="29">
        <f>$E$26*J26</f>
        <v>0</v>
      </c>
      <c r="L26" s="6">
        <v>0</v>
      </c>
      <c r="M26" s="22">
        <f>$E$26*L26</f>
        <v>0</v>
      </c>
    </row>
    <row r="27" spans="1:13" x14ac:dyDescent="0.35">
      <c r="D27" s="2"/>
      <c r="E27" s="3"/>
      <c r="F27" s="15"/>
      <c r="G27" s="23"/>
      <c r="H27" s="34"/>
      <c r="I27" s="23"/>
      <c r="J27" s="34"/>
      <c r="K27" s="23"/>
      <c r="L27" s="34"/>
      <c r="M27" s="24"/>
    </row>
    <row r="28" spans="1:13" x14ac:dyDescent="0.35">
      <c r="D28" s="2">
        <v>5</v>
      </c>
      <c r="E28" s="3">
        <v>2830</v>
      </c>
      <c r="F28" s="9"/>
      <c r="G28" s="2"/>
      <c r="H28" s="32"/>
      <c r="I28" s="2"/>
      <c r="J28" s="32"/>
      <c r="K28" s="2"/>
      <c r="L28" s="32"/>
      <c r="M28" s="25"/>
    </row>
    <row r="29" spans="1:13" x14ac:dyDescent="0.35">
      <c r="D29" s="2">
        <v>6</v>
      </c>
      <c r="E29" s="3">
        <v>1510</v>
      </c>
      <c r="F29" s="11"/>
      <c r="G29" s="13"/>
      <c r="H29" s="33"/>
      <c r="I29" s="13"/>
      <c r="J29" s="33"/>
      <c r="K29" s="13"/>
      <c r="L29" s="33"/>
      <c r="M29" s="26"/>
    </row>
    <row r="30" spans="1:13" x14ac:dyDescent="0.35">
      <c r="A30" s="38">
        <f>E30</f>
        <v>4340</v>
      </c>
      <c r="E30" s="3">
        <f>SUM(E28:E29)</f>
        <v>4340</v>
      </c>
      <c r="F30" s="5">
        <v>0</v>
      </c>
      <c r="G30" s="29">
        <f>SUM($E$13:$E$14)*F30</f>
        <v>0</v>
      </c>
      <c r="H30" s="6">
        <v>0</v>
      </c>
      <c r="I30" s="29">
        <f>SUM($E$13:$E$14)*H30</f>
        <v>0</v>
      </c>
      <c r="J30" s="6">
        <v>0.6</v>
      </c>
      <c r="K30" s="29">
        <f>SUM($E$13:$E$14)*J30</f>
        <v>2604</v>
      </c>
      <c r="L30" s="6">
        <v>0.4</v>
      </c>
      <c r="M30" s="22">
        <f>SUM($E$13:$E$14)*L30</f>
        <v>1736</v>
      </c>
    </row>
    <row r="31" spans="1:13" x14ac:dyDescent="0.35">
      <c r="F31" s="7"/>
      <c r="G31" s="8"/>
      <c r="H31" s="35"/>
      <c r="I31" s="8"/>
      <c r="J31" s="35"/>
      <c r="K31" s="8"/>
      <c r="L31" s="35"/>
      <c r="M31" s="27"/>
    </row>
    <row r="32" spans="1:13" x14ac:dyDescent="0.35">
      <c r="F32" s="11"/>
      <c r="G32" s="13"/>
      <c r="H32" s="33"/>
      <c r="I32" s="13"/>
      <c r="J32" s="33"/>
      <c r="K32" s="13"/>
      <c r="L32" s="33"/>
      <c r="M32" s="26"/>
    </row>
    <row r="33" spans="1:13" ht="15" thickBot="1" x14ac:dyDescent="0.4">
      <c r="A33" s="38">
        <f>A26+A30</f>
        <v>36440</v>
      </c>
      <c r="E33" s="4">
        <f>E26+E30</f>
        <v>36440</v>
      </c>
      <c r="F33" s="16">
        <v>0.2</v>
      </c>
      <c r="G33" s="30">
        <f>G26+G30</f>
        <v>9630</v>
      </c>
      <c r="H33" s="17">
        <v>0.6</v>
      </c>
      <c r="I33" s="30">
        <f>I26+I30</f>
        <v>22470</v>
      </c>
      <c r="J33" s="17">
        <v>0.15</v>
      </c>
      <c r="K33" s="30">
        <f>K26+K30</f>
        <v>2604</v>
      </c>
      <c r="L33" s="17">
        <v>0.05</v>
      </c>
      <c r="M33" s="28">
        <f>M26+M30</f>
        <v>1736</v>
      </c>
    </row>
  </sheetData>
  <mergeCells count="8">
    <mergeCell ref="F6:G6"/>
    <mergeCell ref="H6:I6"/>
    <mergeCell ref="J6:K6"/>
    <mergeCell ref="L6:M6"/>
    <mergeCell ref="F21:G21"/>
    <mergeCell ref="H21:I21"/>
    <mergeCell ref="J21:K21"/>
    <mergeCell ref="L21:M2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THOMAS Th.</cp:lastModifiedBy>
  <cp:lastPrinted>2023-03-07T12:45:27Z</cp:lastPrinted>
  <dcterms:created xsi:type="dcterms:W3CDTF">2023-02-07T07:57:43Z</dcterms:created>
  <dcterms:modified xsi:type="dcterms:W3CDTF">2023-03-07T12:45:33Z</dcterms:modified>
</cp:coreProperties>
</file>