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Motorisation hydro" sheetId="1" r:id="rId1"/>
  </sheets>
  <calcPr calcId="125725"/>
</workbook>
</file>

<file path=xl/calcChain.xml><?xml version="1.0" encoding="utf-8"?>
<calcChain xmlns="http://schemas.openxmlformats.org/spreadsheetml/2006/main">
  <c r="F23" i="1"/>
  <c r="K23" s="1"/>
  <c r="D23"/>
  <c r="D25" s="1"/>
  <c r="J22"/>
  <c r="F22"/>
  <c r="G22" s="1"/>
  <c r="L12"/>
  <c r="I12"/>
  <c r="I11"/>
  <c r="H11"/>
  <c r="H12" s="1"/>
  <c r="H14" s="1"/>
  <c r="L8"/>
  <c r="L15" s="1"/>
  <c r="I8"/>
  <c r="I15" s="1"/>
  <c r="H8"/>
  <c r="L22" l="1"/>
  <c r="L25" s="1"/>
  <c r="G25"/>
  <c r="J23"/>
  <c r="J25" s="1"/>
  <c r="G23"/>
  <c r="L23" s="1"/>
  <c r="F25"/>
  <c r="K22"/>
  <c r="K25" s="1"/>
</calcChain>
</file>

<file path=xl/sharedStrings.xml><?xml version="1.0" encoding="utf-8"?>
<sst xmlns="http://schemas.openxmlformats.org/spreadsheetml/2006/main" count="44" uniqueCount="33">
  <si>
    <t>PV AGO du 04/07/2018  (€ TTC)</t>
  </si>
  <si>
    <t>Travaux</t>
  </si>
  <si>
    <t>date courrier GERLOGE</t>
  </si>
  <si>
    <t>période</t>
  </si>
  <si>
    <t>OTIS</t>
  </si>
  <si>
    <t xml:space="preserve">Honoraires suivi </t>
  </si>
  <si>
    <t>budget période</t>
  </si>
  <si>
    <t>budget appelé</t>
  </si>
  <si>
    <t>généraux</t>
  </si>
  <si>
    <t>individuels</t>
  </si>
  <si>
    <t>quote-part SCI</t>
  </si>
  <si>
    <t>dont TVA</t>
  </si>
  <si>
    <t>dont locatif</t>
  </si>
  <si>
    <t>motorisation hydraulique NYN08</t>
  </si>
  <si>
    <t>provision n° 03</t>
  </si>
  <si>
    <t>01/07/2017 - 01/07/2017</t>
  </si>
  <si>
    <t>dépenses grille A</t>
  </si>
  <si>
    <t>déduction appel provisions</t>
  </si>
  <si>
    <t>01/01/2017 - 31/12/2017</t>
  </si>
  <si>
    <t>charges de copropriété</t>
  </si>
  <si>
    <t>charges grille A</t>
  </si>
  <si>
    <t>diff budget période - appelé</t>
  </si>
  <si>
    <t>solde</t>
  </si>
  <si>
    <t>Quote-part SCI</t>
  </si>
  <si>
    <t>Remplacement Motorisation Hydraulique</t>
  </si>
  <si>
    <t>HT</t>
  </si>
  <si>
    <t>Taux</t>
  </si>
  <si>
    <t>TVA</t>
  </si>
  <si>
    <t>TTC</t>
  </si>
  <si>
    <t>devis n° 45TFUMMH</t>
  </si>
  <si>
    <t>GERLOGE</t>
  </si>
  <si>
    <t>Honoraires suivi : 5% sur HT</t>
  </si>
  <si>
    <t>total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</si>
</sst>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14" fontId="0" fillId="0" borderId="0" xfId="0" applyNumberFormat="1" applyFont="1"/>
    <xf numFmtId="164" fontId="0" fillId="0" borderId="0" xfId="0" applyNumberFormat="1" applyFont="1"/>
    <xf numFmtId="0" fontId="1" fillId="0" borderId="0" xfId="0" applyFont="1"/>
    <xf numFmtId="14" fontId="0" fillId="0" borderId="0" xfId="0" applyNumberFormat="1" applyFont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25"/>
  <sheetViews>
    <sheetView tabSelected="1" topLeftCell="B1" workbookViewId="0">
      <selection activeCell="B10" sqref="B10:B15"/>
    </sheetView>
  </sheetViews>
  <sheetFormatPr baseColWidth="10" defaultRowHeight="14.4"/>
  <cols>
    <col min="1" max="1" width="27.88671875" style="1" bestFit="1" customWidth="1"/>
    <col min="2" max="2" width="34.88671875" style="1" bestFit="1" customWidth="1"/>
    <col min="3" max="3" width="19.88671875" style="1" bestFit="1" customWidth="1"/>
    <col min="4" max="4" width="21.88671875" style="1" bestFit="1" customWidth="1"/>
    <col min="5" max="5" width="14.44140625" style="1" bestFit="1" customWidth="1"/>
    <col min="6" max="6" width="8.33203125" style="1" bestFit="1" customWidth="1"/>
    <col min="7" max="7" width="14.44140625" style="1" bestFit="1" customWidth="1"/>
    <col min="8" max="8" width="13.21875" style="1" bestFit="1" customWidth="1"/>
    <col min="9" max="9" width="12.44140625" style="1" bestFit="1" customWidth="1"/>
    <col min="10" max="10" width="8.44140625" style="1" bestFit="1" customWidth="1"/>
    <col min="11" max="11" width="9.44140625" style="1" bestFit="1" customWidth="1"/>
    <col min="12" max="12" width="12.77734375" style="1" bestFit="1" customWidth="1"/>
    <col min="13" max="13" width="8.44140625" style="1" bestFit="1" customWidth="1"/>
    <col min="14" max="14" width="10.44140625" style="1" bestFit="1" customWidth="1"/>
    <col min="15" max="16384" width="11.5546875" style="1"/>
  </cols>
  <sheetData>
    <row r="4" spans="1:14">
      <c r="F4" s="10" t="s">
        <v>0</v>
      </c>
      <c r="G4" s="10"/>
      <c r="H4" s="10"/>
      <c r="I4" s="2"/>
    </row>
    <row r="5" spans="1:14">
      <c r="A5" s="1" t="s">
        <v>1</v>
      </c>
      <c r="C5" s="1" t="s">
        <v>2</v>
      </c>
      <c r="D5" s="1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7" spans="1:14">
      <c r="A7" s="1" t="s">
        <v>13</v>
      </c>
      <c r="B7" s="2" t="s">
        <v>14</v>
      </c>
      <c r="C7" s="3">
        <v>42906</v>
      </c>
      <c r="D7" s="1" t="s">
        <v>15</v>
      </c>
      <c r="E7" s="1" t="s">
        <v>16</v>
      </c>
      <c r="F7" s="7">
        <v>2468.2600000000002</v>
      </c>
      <c r="G7" s="7">
        <v>134.6</v>
      </c>
      <c r="H7" s="7">
        <v>2602.9</v>
      </c>
      <c r="I7" s="7">
        <v>2602.86</v>
      </c>
      <c r="J7" s="2">
        <v>100</v>
      </c>
      <c r="K7" s="2">
        <v>31</v>
      </c>
      <c r="L7" s="7">
        <v>806.89</v>
      </c>
      <c r="M7" s="7"/>
      <c r="N7" s="4"/>
    </row>
    <row r="8" spans="1:14">
      <c r="B8" s="2"/>
      <c r="C8" s="3"/>
      <c r="F8" s="7"/>
      <c r="G8" s="7"/>
      <c r="H8" s="7">
        <f>H7</f>
        <v>2602.9</v>
      </c>
      <c r="I8" s="7">
        <f>I7</f>
        <v>2602.86</v>
      </c>
      <c r="J8" s="2"/>
      <c r="K8" s="2"/>
      <c r="L8" s="7">
        <f>L7</f>
        <v>806.89</v>
      </c>
      <c r="M8" s="7"/>
      <c r="N8" s="4"/>
    </row>
    <row r="9" spans="1:14">
      <c r="B9" s="2"/>
      <c r="C9" s="3"/>
      <c r="F9" s="7"/>
      <c r="G9" s="7"/>
      <c r="H9" s="7"/>
      <c r="I9" s="7"/>
      <c r="J9" s="2"/>
      <c r="K9" s="2"/>
      <c r="L9" s="7"/>
      <c r="M9" s="7"/>
      <c r="N9" s="4"/>
    </row>
    <row r="10" spans="1:14">
      <c r="A10" s="1" t="s">
        <v>13</v>
      </c>
      <c r="B10" s="13" t="s">
        <v>17</v>
      </c>
      <c r="C10" s="3">
        <v>43257</v>
      </c>
      <c r="D10" s="1" t="s">
        <v>18</v>
      </c>
      <c r="F10" s="7"/>
      <c r="G10" s="7"/>
      <c r="H10" s="7"/>
      <c r="I10" s="7"/>
      <c r="J10" s="2"/>
      <c r="K10" s="2"/>
      <c r="L10" s="7">
        <v>-806.89</v>
      </c>
      <c r="M10" s="7"/>
      <c r="N10" s="4"/>
    </row>
    <row r="11" spans="1:14">
      <c r="A11" s="1" t="s">
        <v>13</v>
      </c>
      <c r="B11" s="13" t="s">
        <v>19</v>
      </c>
      <c r="C11" s="3">
        <v>43257</v>
      </c>
      <c r="D11" s="1" t="s">
        <v>18</v>
      </c>
      <c r="E11" s="1" t="s">
        <v>20</v>
      </c>
      <c r="F11" s="2"/>
      <c r="G11" s="2"/>
      <c r="H11" s="7">
        <f>H7</f>
        <v>2602.9</v>
      </c>
      <c r="I11" s="7">
        <f>I7</f>
        <v>2602.86</v>
      </c>
      <c r="J11" s="2">
        <v>100</v>
      </c>
      <c r="K11" s="2">
        <v>31</v>
      </c>
      <c r="L11" s="7">
        <v>806.89</v>
      </c>
      <c r="M11" s="9">
        <v>76.510000000000005</v>
      </c>
      <c r="N11" s="4"/>
    </row>
    <row r="12" spans="1:14">
      <c r="B12" s="13"/>
      <c r="F12" s="2"/>
      <c r="G12" s="2"/>
      <c r="H12" s="7">
        <f>H11</f>
        <v>2602.9</v>
      </c>
      <c r="I12" s="7">
        <f>I11</f>
        <v>2602.86</v>
      </c>
      <c r="J12" s="2"/>
      <c r="K12" s="2"/>
      <c r="L12" s="7">
        <f>L11</f>
        <v>806.89</v>
      </c>
      <c r="M12" s="2"/>
    </row>
    <row r="13" spans="1:14">
      <c r="B13" s="13"/>
      <c r="F13" s="2"/>
      <c r="G13" s="2"/>
      <c r="H13" s="7"/>
      <c r="I13" s="7"/>
      <c r="J13" s="2"/>
      <c r="K13" s="2"/>
      <c r="L13" s="7"/>
      <c r="M13" s="2"/>
    </row>
    <row r="14" spans="1:14">
      <c r="A14" s="1" t="s">
        <v>21</v>
      </c>
      <c r="B14" s="13"/>
      <c r="F14" s="2"/>
      <c r="G14" s="2"/>
      <c r="H14" s="7">
        <f>H12-I12</f>
        <v>3.999999999996362E-2</v>
      </c>
      <c r="I14" s="2"/>
      <c r="J14" s="2"/>
      <c r="K14" s="2"/>
      <c r="L14" s="2"/>
      <c r="M14" s="2"/>
    </row>
    <row r="15" spans="1:14">
      <c r="A15" s="5" t="s">
        <v>22</v>
      </c>
      <c r="B15" s="13" t="s">
        <v>13</v>
      </c>
      <c r="C15" s="3">
        <v>43257</v>
      </c>
      <c r="D15" s="1" t="s">
        <v>18</v>
      </c>
      <c r="F15" s="2"/>
      <c r="G15" s="2"/>
      <c r="H15" s="9"/>
      <c r="I15" s="9">
        <f>I8-I12</f>
        <v>0</v>
      </c>
      <c r="J15" s="2"/>
      <c r="K15" s="2"/>
      <c r="L15" s="9">
        <f>L8-L12</f>
        <v>0</v>
      </c>
      <c r="M15" s="2"/>
    </row>
    <row r="16" spans="1:14">
      <c r="B16" s="2"/>
    </row>
    <row r="17" spans="1:12">
      <c r="B17" s="2"/>
    </row>
    <row r="18" spans="1:12">
      <c r="B18" s="2"/>
    </row>
    <row r="19" spans="1:12">
      <c r="B19" s="2"/>
      <c r="H19" s="10" t="s">
        <v>23</v>
      </c>
      <c r="I19" s="10"/>
      <c r="J19" s="10"/>
      <c r="K19" s="10"/>
      <c r="L19" s="10"/>
    </row>
    <row r="20" spans="1:12">
      <c r="B20" s="2" t="s">
        <v>24</v>
      </c>
      <c r="D20" s="2" t="s">
        <v>25</v>
      </c>
      <c r="E20" s="2" t="s">
        <v>26</v>
      </c>
      <c r="F20" s="2" t="s">
        <v>27</v>
      </c>
      <c r="G20" s="2" t="s">
        <v>28</v>
      </c>
      <c r="H20" s="2" t="s">
        <v>8</v>
      </c>
      <c r="I20" s="2" t="s">
        <v>9</v>
      </c>
      <c r="J20" s="2" t="s">
        <v>25</v>
      </c>
      <c r="K20" s="2" t="s">
        <v>27</v>
      </c>
      <c r="L20" s="2" t="s">
        <v>28</v>
      </c>
    </row>
    <row r="21" spans="1:12">
      <c r="B21" s="2"/>
      <c r="D21" s="2"/>
      <c r="E21" s="2"/>
      <c r="F21" s="2"/>
      <c r="G21" s="2"/>
    </row>
    <row r="22" spans="1:12">
      <c r="A22" s="2" t="s">
        <v>4</v>
      </c>
      <c r="B22" s="13" t="s">
        <v>29</v>
      </c>
      <c r="C22" s="6">
        <v>42838</v>
      </c>
      <c r="D22" s="7">
        <v>2243.87</v>
      </c>
      <c r="E22" s="8">
        <v>0.1</v>
      </c>
      <c r="F22" s="7">
        <f>D22*10%</f>
        <v>224.387</v>
      </c>
      <c r="G22" s="7">
        <f>D22+F22</f>
        <v>2468.2570000000001</v>
      </c>
      <c r="H22" s="11">
        <v>100</v>
      </c>
      <c r="I22" s="11">
        <v>31</v>
      </c>
      <c r="J22" s="12">
        <f>D22*I22/H22</f>
        <v>695.59969999999998</v>
      </c>
      <c r="K22" s="12">
        <f>F22*I22/H22</f>
        <v>69.559970000000007</v>
      </c>
      <c r="L22" s="12">
        <f>G22*I22/H22</f>
        <v>765.15967000000001</v>
      </c>
    </row>
    <row r="23" spans="1:12">
      <c r="A23" s="2" t="s">
        <v>30</v>
      </c>
      <c r="B23" s="13" t="s">
        <v>31</v>
      </c>
      <c r="C23" s="2"/>
      <c r="D23" s="7">
        <f>D22*5%</f>
        <v>112.1935</v>
      </c>
      <c r="E23" s="8">
        <v>0.2</v>
      </c>
      <c r="F23" s="7">
        <f>D23*E23</f>
        <v>22.438700000000001</v>
      </c>
      <c r="G23" s="7">
        <f>D23+F23</f>
        <v>134.63220000000001</v>
      </c>
      <c r="H23" s="11">
        <v>100</v>
      </c>
      <c r="I23" s="11">
        <v>31</v>
      </c>
      <c r="J23" s="12">
        <f>D23*I23/H23</f>
        <v>34.779985000000003</v>
      </c>
      <c r="K23" s="12">
        <f>F23*I23/H23</f>
        <v>6.955997</v>
      </c>
      <c r="L23" s="12">
        <f>G23*I23/H23</f>
        <v>41.735982000000007</v>
      </c>
    </row>
    <row r="24" spans="1:12">
      <c r="B24" s="2"/>
      <c r="D24" s="11"/>
      <c r="E24" s="11"/>
      <c r="F24" s="11"/>
      <c r="G24" s="11"/>
      <c r="H24" s="11"/>
      <c r="I24" s="11"/>
      <c r="J24" s="11"/>
      <c r="K24" s="11"/>
      <c r="L24" s="11"/>
    </row>
    <row r="25" spans="1:12">
      <c r="B25" s="2" t="s">
        <v>32</v>
      </c>
      <c r="D25" s="7">
        <f>SUM(D22:D23)</f>
        <v>2356.0634999999997</v>
      </c>
      <c r="E25" s="2"/>
      <c r="F25" s="7">
        <f>SUM(F22:F23)</f>
        <v>246.82570000000001</v>
      </c>
      <c r="G25" s="7">
        <f>SUM(G22:G23)</f>
        <v>2602.8892000000001</v>
      </c>
      <c r="H25" s="2"/>
      <c r="I25" s="2"/>
      <c r="J25" s="7">
        <f>SUM(J22:J23)</f>
        <v>730.37968499999999</v>
      </c>
      <c r="K25" s="9">
        <f>SUM(K22:K23)</f>
        <v>76.515967000000003</v>
      </c>
      <c r="L25" s="7">
        <f>SUM(L22:L23)</f>
        <v>806.89565200000004</v>
      </c>
    </row>
  </sheetData>
  <mergeCells count="2">
    <mergeCell ref="F4:H4"/>
    <mergeCell ref="H19:L19"/>
  </mergeCells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Motorisation hydro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2019-04-17T17:02:36Z</dcterms:created>
  <dcterms:modified xsi:type="dcterms:W3CDTF">2019-04-17T17:06:19Z</dcterms:modified>
</cp:coreProperties>
</file>