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2\"/>
    </mc:Choice>
  </mc:AlternateContent>
  <xr:revisionPtr revIDLastSave="0" documentId="13_ncr:1_{E5A7692C-675C-4440-A91D-BBE983B83841}" xr6:coauthVersionLast="47" xr6:coauthVersionMax="47" xr10:uidLastSave="{00000000-0000-0000-0000-000000000000}"/>
  <bookViews>
    <workbookView xWindow="-108" yWindow="-108" windowWidth="23256" windowHeight="13176" activeTab="1" xr2:uid="{4202FB00-D014-47DB-819A-36A86FDA5B12}"/>
  </bookViews>
  <sheets>
    <sheet name="Matrice" sheetId="1" r:id="rId1"/>
    <sheet name="2022" sheetId="4" r:id="rId2"/>
  </sheets>
  <definedNames>
    <definedName name="_Hlk93828471" localSheetId="1">'2022'!$A$17</definedName>
    <definedName name="_Hlk93828471" localSheetId="0">Matrice!$A$17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G27" i="4"/>
  <c r="G28" i="4" s="1"/>
  <c r="C28" i="4"/>
  <c r="H26" i="4"/>
  <c r="F26" i="4"/>
  <c r="H25" i="4"/>
  <c r="F25" i="4"/>
  <c r="H24" i="4"/>
  <c r="H23" i="4" s="1"/>
  <c r="F24" i="4"/>
  <c r="F23" i="4"/>
  <c r="C23" i="4"/>
  <c r="H22" i="4"/>
  <c r="H28" i="4" s="1"/>
  <c r="F22" i="4"/>
  <c r="F21" i="4" s="1"/>
  <c r="C21" i="4"/>
  <c r="H26" i="1"/>
  <c r="H24" i="1"/>
  <c r="H22" i="1"/>
  <c r="G28" i="1"/>
  <c r="F28" i="1"/>
  <c r="C28" i="1"/>
  <c r="C25" i="1"/>
  <c r="H25" i="1"/>
  <c r="H23" i="1"/>
  <c r="C23" i="1"/>
  <c r="F26" i="1"/>
  <c r="F25" i="1" s="1"/>
  <c r="F24" i="1"/>
  <c r="F23" i="1" s="1"/>
  <c r="C21" i="1"/>
  <c r="F22" i="1"/>
  <c r="F21" i="1" s="1"/>
  <c r="F28" i="4" l="1"/>
  <c r="H21" i="4"/>
  <c r="H28" i="1"/>
</calcChain>
</file>

<file path=xl/sharedStrings.xml><?xml version="1.0" encoding="utf-8"?>
<sst xmlns="http://schemas.openxmlformats.org/spreadsheetml/2006/main" count="86" uniqueCount="42">
  <si>
    <t>REGULARISATION DES CHARGES</t>
  </si>
  <si>
    <t>Période du 01/01/2019 au 31/12/2019</t>
  </si>
  <si>
    <t>Présence du 01/01/2019 au 31/12/2019</t>
  </si>
  <si>
    <t xml:space="preserve">  </t>
  </si>
  <si>
    <t>Madame, Monsieur,</t>
  </si>
  <si>
    <t>Veuillez trouver ci-joint le détail de la régularisation des charges.</t>
  </si>
  <si>
    <t>N° Lot</t>
  </si>
  <si>
    <t>Ent.</t>
  </si>
  <si>
    <t>Esc.</t>
  </si>
  <si>
    <t>Et.</t>
  </si>
  <si>
    <t>Porte</t>
  </si>
  <si>
    <t>Type de lot</t>
  </si>
  <si>
    <t>Local Cial</t>
  </si>
  <si>
    <t>Propriétaire</t>
  </si>
  <si>
    <t>Rubriques de charges</t>
  </si>
  <si>
    <t>Prorata</t>
  </si>
  <si>
    <t>Dépenses récupérables</t>
  </si>
  <si>
    <t>Votre quote-part</t>
  </si>
  <si>
    <t>Dont TVA</t>
  </si>
  <si>
    <t xml:space="preserve">     01 CHARGES COMMUNES GENERALES</t>
  </si>
  <si>
    <t>365/365</t>
  </si>
  <si>
    <t xml:space="preserve">     02 CHARGES GRILLE A</t>
  </si>
  <si>
    <t xml:space="preserve">     03 CHARGES GRILLE B</t>
  </si>
  <si>
    <t>Total des provisions appelées</t>
  </si>
  <si>
    <t>Totaux</t>
  </si>
  <si>
    <t>Solde en votre faveur en Euros</t>
  </si>
  <si>
    <t>La nouvelle provision de charges s'élèvera à 2.200,00 Euros.</t>
  </si>
  <si>
    <t>Ce solde sera repris sur votre prochain avis d'échéance.</t>
  </si>
  <si>
    <t>Veuillez agréer, Madame, Monsieur, l’assurance de notre parfaite considération.</t>
  </si>
  <si>
    <r>
      <t>Gestionnaire</t>
    </r>
    <r>
      <rPr>
        <sz val="7"/>
        <color rgb="FF000000"/>
        <rFont val="Arial"/>
        <family val="2"/>
      </rPr>
      <t xml:space="preserve"> : SCI Michel THOMAS - M. Thibault THOMAS</t>
    </r>
  </si>
  <si>
    <t>SCI Michel THOMAS</t>
  </si>
  <si>
    <t>Individuels</t>
  </si>
  <si>
    <t xml:space="preserve">Tantièmes  </t>
  </si>
  <si>
    <t>Généraux</t>
  </si>
  <si>
    <t xml:space="preserve">    001 Charges locatives</t>
  </si>
  <si>
    <t xml:space="preserve">     001 Charges locatives</t>
  </si>
  <si>
    <r>
      <t>Immeuble</t>
    </r>
    <r>
      <rPr>
        <sz val="7"/>
        <color rgb="FF000000"/>
        <rFont val="Arial"/>
        <family val="2"/>
      </rPr>
      <t xml:space="preserve"> :</t>
    </r>
    <r>
      <rPr>
        <u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218/222 BLD DE LA VILLETTE 75019 PARIS</t>
    </r>
  </si>
  <si>
    <t xml:space="preserve">Débit </t>
  </si>
  <si>
    <t>Crédit</t>
  </si>
  <si>
    <t>Solde en notre faveur en Euros</t>
  </si>
  <si>
    <t>Période du 01/01/2022 au 31/12/2022</t>
  </si>
  <si>
    <t>Présence du 01/01/2022 au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</si>
</sst>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0.5"/>
      <color rgb="FF000000"/>
      <name val="Arial"/>
      <family val="2"/>
    </font>
    <font>
      <u/>
      <sz val="7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7"/>
    </xf>
    <xf numFmtId="0" fontId="1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5" fontId="9" fillId="0" borderId="3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vertical="center" wrapText="1"/>
    </xf>
    <xf numFmtId="0" fontId="10" fillId="0" borderId="0" xfId="0" applyFont="1"/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43D5-3E3D-4254-8CB8-5C6F0857DC49}">
  <dimension ref="A4:H33"/>
  <sheetViews>
    <sheetView topLeftCell="A11" workbookViewId="0">
      <selection activeCell="C22" sqref="C22"/>
    </sheetView>
  </sheetViews>
  <sheetFormatPr baseColWidth="10" defaultRowHeight="14.4" x14ac:dyDescent="0.3"/>
  <cols>
    <col min="1" max="1" width="34.88671875" customWidth="1"/>
    <col min="2" max="2" width="6.5546875" bestFit="1" customWidth="1"/>
    <col min="4" max="4" width="7.33203125" bestFit="1" customWidth="1"/>
    <col min="5" max="5" width="6.6640625" bestFit="1" customWidth="1"/>
    <col min="6" max="6" width="7.44140625" bestFit="1" customWidth="1"/>
    <col min="7" max="7" width="9.21875" bestFit="1" customWidth="1"/>
    <col min="8" max="8" width="8.33203125" bestFit="1" customWidth="1"/>
  </cols>
  <sheetData>
    <row r="4" spans="1:6" x14ac:dyDescent="0.3">
      <c r="A4" s="1" t="s">
        <v>0</v>
      </c>
    </row>
    <row r="5" spans="1:6" x14ac:dyDescent="0.3">
      <c r="A5" s="2" t="s">
        <v>1</v>
      </c>
    </row>
    <row r="6" spans="1:6" x14ac:dyDescent="0.3">
      <c r="A6" s="2" t="s">
        <v>2</v>
      </c>
    </row>
    <row r="7" spans="1:6" x14ac:dyDescent="0.3">
      <c r="A7" s="3" t="s">
        <v>36</v>
      </c>
      <c r="B7" s="2"/>
    </row>
    <row r="8" spans="1:6" x14ac:dyDescent="0.3">
      <c r="A8" s="2"/>
      <c r="B8" s="2"/>
    </row>
    <row r="9" spans="1:6" x14ac:dyDescent="0.3">
      <c r="A9" s="3" t="s">
        <v>29</v>
      </c>
    </row>
    <row r="10" spans="1:6" x14ac:dyDescent="0.3">
      <c r="A10" s="3"/>
    </row>
    <row r="11" spans="1:6" x14ac:dyDescent="0.3">
      <c r="A11" s="4" t="s">
        <v>3</v>
      </c>
    </row>
    <row r="12" spans="1:6" x14ac:dyDescent="0.3">
      <c r="A12" s="2" t="s">
        <v>4</v>
      </c>
    </row>
    <row r="13" spans="1:6" x14ac:dyDescent="0.3">
      <c r="A13" s="2" t="s">
        <v>5</v>
      </c>
    </row>
    <row r="14" spans="1:6" x14ac:dyDescent="0.3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</row>
    <row r="15" spans="1:6" x14ac:dyDescent="0.3">
      <c r="A15" s="9">
        <v>43</v>
      </c>
      <c r="B15" s="9">
        <v>1</v>
      </c>
      <c r="C15" s="10"/>
      <c r="D15" s="10"/>
      <c r="E15" s="10"/>
      <c r="F15" s="9" t="s">
        <v>12</v>
      </c>
    </row>
    <row r="16" spans="1:6" x14ac:dyDescent="0.3">
      <c r="A16" s="6"/>
    </row>
    <row r="17" spans="1:8" ht="19.8" customHeight="1" x14ac:dyDescent="0.3">
      <c r="A17" s="7" t="s">
        <v>13</v>
      </c>
      <c r="B17" s="40" t="s">
        <v>30</v>
      </c>
      <c r="C17" s="40"/>
    </row>
    <row r="18" spans="1:8" x14ac:dyDescent="0.3">
      <c r="A18" s="5"/>
    </row>
    <row r="19" spans="1:8" ht="28.8" customHeight="1" x14ac:dyDescent="0.3">
      <c r="A19" s="22" t="s">
        <v>1</v>
      </c>
      <c r="B19" s="23"/>
      <c r="C19" s="38" t="s">
        <v>16</v>
      </c>
      <c r="D19" s="38" t="s">
        <v>32</v>
      </c>
      <c r="E19" s="38"/>
      <c r="F19" s="38" t="s">
        <v>17</v>
      </c>
      <c r="G19" s="38"/>
      <c r="H19" s="38" t="s">
        <v>18</v>
      </c>
    </row>
    <row r="20" spans="1:8" ht="15" customHeight="1" x14ac:dyDescent="0.3">
      <c r="A20" s="24" t="s">
        <v>14</v>
      </c>
      <c r="B20" s="25" t="s">
        <v>15</v>
      </c>
      <c r="C20" s="39"/>
      <c r="D20" s="21" t="s">
        <v>31</v>
      </c>
      <c r="E20" s="21" t="s">
        <v>33</v>
      </c>
      <c r="F20" s="21" t="s">
        <v>37</v>
      </c>
      <c r="G20" s="21" t="s">
        <v>38</v>
      </c>
      <c r="H20" s="39"/>
    </row>
    <row r="21" spans="1:8" x14ac:dyDescent="0.3">
      <c r="A21" s="11" t="s">
        <v>35</v>
      </c>
      <c r="B21" s="12"/>
      <c r="C21" s="27">
        <f>C22</f>
        <v>19717.02</v>
      </c>
      <c r="D21" s="28"/>
      <c r="E21" s="28"/>
      <c r="F21" s="27">
        <f>F22</f>
        <v>6112.2762000000002</v>
      </c>
      <c r="G21" s="29"/>
      <c r="H21" s="29">
        <v>1018.71</v>
      </c>
    </row>
    <row r="22" spans="1:8" ht="24" x14ac:dyDescent="0.3">
      <c r="A22" s="13" t="s">
        <v>19</v>
      </c>
      <c r="B22" s="14" t="s">
        <v>20</v>
      </c>
      <c r="C22" s="30">
        <v>19717.02</v>
      </c>
      <c r="D22" s="31">
        <v>31</v>
      </c>
      <c r="E22" s="31">
        <v>100</v>
      </c>
      <c r="F22" s="30">
        <f>C22*D22/E22</f>
        <v>6112.2762000000002</v>
      </c>
      <c r="G22" s="29"/>
      <c r="H22" s="30">
        <f>(C22-(C22/1.2))*D22/E22</f>
        <v>1018.7126999999995</v>
      </c>
    </row>
    <row r="23" spans="1:8" x14ac:dyDescent="0.3">
      <c r="A23" s="15" t="s">
        <v>34</v>
      </c>
      <c r="B23" s="12"/>
      <c r="C23" s="27">
        <f>C24</f>
        <v>7094.93</v>
      </c>
      <c r="D23" s="28"/>
      <c r="E23" s="28"/>
      <c r="F23" s="27">
        <f>F24</f>
        <v>2199.4283</v>
      </c>
      <c r="G23" s="29"/>
      <c r="H23" s="27">
        <f>H24</f>
        <v>366.57138333333313</v>
      </c>
    </row>
    <row r="24" spans="1:8" ht="24" customHeight="1" x14ac:dyDescent="0.3">
      <c r="A24" s="16" t="s">
        <v>21</v>
      </c>
      <c r="B24" s="14" t="s">
        <v>20</v>
      </c>
      <c r="C24" s="30">
        <v>7094.93</v>
      </c>
      <c r="D24" s="31">
        <v>31</v>
      </c>
      <c r="E24" s="31">
        <v>100</v>
      </c>
      <c r="F24" s="30">
        <f>C24*D24/E24</f>
        <v>2199.4283</v>
      </c>
      <c r="G24" s="29"/>
      <c r="H24" s="30">
        <f>(C24-(C24/1.2))*D24/E24</f>
        <v>366.57138333333313</v>
      </c>
    </row>
    <row r="25" spans="1:8" x14ac:dyDescent="0.3">
      <c r="A25" s="17" t="s">
        <v>35</v>
      </c>
      <c r="B25" s="12"/>
      <c r="C25" s="27">
        <f>C26</f>
        <v>2191.6999999999998</v>
      </c>
      <c r="D25" s="28"/>
      <c r="E25" s="28"/>
      <c r="F25" s="27">
        <f>F26</f>
        <v>87.667999999999992</v>
      </c>
      <c r="G25" s="29"/>
      <c r="H25" s="27">
        <f>H26</f>
        <v>14.611333333333333</v>
      </c>
    </row>
    <row r="26" spans="1:8" ht="24" customHeight="1" x14ac:dyDescent="0.3">
      <c r="A26" s="16" t="s">
        <v>22</v>
      </c>
      <c r="B26" s="14" t="s">
        <v>20</v>
      </c>
      <c r="C26" s="30">
        <v>2191.6999999999998</v>
      </c>
      <c r="D26" s="31">
        <v>4</v>
      </c>
      <c r="E26" s="31">
        <v>100</v>
      </c>
      <c r="F26" s="30">
        <f>C26*D26/E26</f>
        <v>87.667999999999992</v>
      </c>
      <c r="G26" s="29"/>
      <c r="H26" s="30">
        <f>(C26-(C26/1.2))*D26/E26</f>
        <v>14.611333333333333</v>
      </c>
    </row>
    <row r="27" spans="1:8" x14ac:dyDescent="0.3">
      <c r="A27" s="18" t="s">
        <v>23</v>
      </c>
      <c r="B27" s="12"/>
      <c r="C27" s="29"/>
      <c r="D27" s="29"/>
      <c r="E27" s="29"/>
      <c r="F27" s="29"/>
      <c r="G27" s="27">
        <v>9430</v>
      </c>
      <c r="H27" s="29"/>
    </row>
    <row r="28" spans="1:8" x14ac:dyDescent="0.3">
      <c r="A28" s="19" t="s">
        <v>24</v>
      </c>
      <c r="B28" s="20"/>
      <c r="C28" s="26">
        <f>C22+C24+C26</f>
        <v>29003.65</v>
      </c>
      <c r="D28" s="32"/>
      <c r="E28" s="32"/>
      <c r="F28" s="26">
        <f>F22+F24+F26</f>
        <v>8399.3724999999995</v>
      </c>
      <c r="G28" s="32">
        <f>G27</f>
        <v>9430</v>
      </c>
      <c r="H28" s="26">
        <f>H22+H24+H26</f>
        <v>1399.8954166666658</v>
      </c>
    </row>
    <row r="29" spans="1:8" ht="22.8" customHeight="1" x14ac:dyDescent="0.3">
      <c r="C29" s="33"/>
      <c r="D29" s="36" t="s">
        <v>25</v>
      </c>
      <c r="E29" s="37"/>
      <c r="F29" s="37"/>
      <c r="G29" s="35">
        <v>1030.6199999999999</v>
      </c>
      <c r="H29" s="34"/>
    </row>
    <row r="30" spans="1:8" x14ac:dyDescent="0.3">
      <c r="A30" s="2"/>
    </row>
    <row r="31" spans="1:8" x14ac:dyDescent="0.3">
      <c r="A31" s="2" t="s">
        <v>26</v>
      </c>
    </row>
    <row r="32" spans="1:8" x14ac:dyDescent="0.3">
      <c r="A32" s="2" t="s">
        <v>27</v>
      </c>
    </row>
    <row r="33" spans="1:1" x14ac:dyDescent="0.3">
      <c r="A33" s="2" t="s">
        <v>28</v>
      </c>
    </row>
  </sheetData>
  <mergeCells count="6">
    <mergeCell ref="D29:F29"/>
    <mergeCell ref="H19:H20"/>
    <mergeCell ref="B17:C17"/>
    <mergeCell ref="D19:E19"/>
    <mergeCell ref="C19:C20"/>
    <mergeCell ref="F19:G19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21E7-C0BD-4CD9-BA5D-B10C90233556}">
  <dimension ref="A4:H33"/>
  <sheetViews>
    <sheetView tabSelected="1" topLeftCell="A13" workbookViewId="0">
      <selection activeCell="G30" sqref="G30"/>
    </sheetView>
  </sheetViews>
  <sheetFormatPr baseColWidth="10" defaultRowHeight="14.4" x14ac:dyDescent="0.3"/>
  <cols>
    <col min="1" max="1" width="34.88671875" customWidth="1"/>
    <col min="2" max="2" width="6.5546875" bestFit="1" customWidth="1"/>
    <col min="4" max="4" width="7.33203125" bestFit="1" customWidth="1"/>
    <col min="5" max="5" width="6.6640625" bestFit="1" customWidth="1"/>
    <col min="6" max="6" width="7.44140625" bestFit="1" customWidth="1"/>
    <col min="7" max="7" width="9.21875" bestFit="1" customWidth="1"/>
    <col min="8" max="8" width="8.33203125" bestFit="1" customWidth="1"/>
  </cols>
  <sheetData>
    <row r="4" spans="1:6" x14ac:dyDescent="0.3">
      <c r="A4" s="1" t="s">
        <v>0</v>
      </c>
    </row>
    <row r="5" spans="1:6" x14ac:dyDescent="0.3">
      <c r="A5" s="2" t="s">
        <v>40</v>
      </c>
    </row>
    <row r="6" spans="1:6" x14ac:dyDescent="0.3">
      <c r="A6" s="2" t="s">
        <v>41</v>
      </c>
    </row>
    <row r="7" spans="1:6" x14ac:dyDescent="0.3">
      <c r="A7" s="3" t="s">
        <v>36</v>
      </c>
      <c r="B7" s="2"/>
    </row>
    <row r="8" spans="1:6" x14ac:dyDescent="0.3">
      <c r="A8" s="2"/>
      <c r="B8" s="2"/>
    </row>
    <row r="9" spans="1:6" x14ac:dyDescent="0.3">
      <c r="A9" s="3" t="s">
        <v>29</v>
      </c>
    </row>
    <row r="10" spans="1:6" x14ac:dyDescent="0.3">
      <c r="A10" s="3"/>
    </row>
    <row r="11" spans="1:6" x14ac:dyDescent="0.3">
      <c r="A11" s="4" t="s">
        <v>3</v>
      </c>
    </row>
    <row r="12" spans="1:6" x14ac:dyDescent="0.3">
      <c r="A12" s="2" t="s">
        <v>4</v>
      </c>
    </row>
    <row r="13" spans="1:6" x14ac:dyDescent="0.3">
      <c r="A13" s="2" t="s">
        <v>5</v>
      </c>
    </row>
    <row r="14" spans="1:6" x14ac:dyDescent="0.3">
      <c r="A14" s="8" t="s">
        <v>6</v>
      </c>
      <c r="B14" s="8" t="s">
        <v>7</v>
      </c>
      <c r="C14" s="8" t="s">
        <v>8</v>
      </c>
      <c r="D14" s="8" t="s">
        <v>9</v>
      </c>
      <c r="E14" s="8" t="s">
        <v>10</v>
      </c>
      <c r="F14" s="8" t="s">
        <v>11</v>
      </c>
    </row>
    <row r="15" spans="1:6" x14ac:dyDescent="0.3">
      <c r="A15" s="9">
        <v>43</v>
      </c>
      <c r="B15" s="9">
        <v>1</v>
      </c>
      <c r="C15" s="10"/>
      <c r="D15" s="10"/>
      <c r="E15" s="10"/>
      <c r="F15" s="9" t="s">
        <v>12</v>
      </c>
    </row>
    <row r="16" spans="1:6" x14ac:dyDescent="0.3">
      <c r="A16" s="6"/>
    </row>
    <row r="17" spans="1:8" ht="19.8" customHeight="1" x14ac:dyDescent="0.3">
      <c r="A17" s="7" t="s">
        <v>13</v>
      </c>
      <c r="B17" s="40" t="s">
        <v>30</v>
      </c>
      <c r="C17" s="40"/>
    </row>
    <row r="18" spans="1:8" x14ac:dyDescent="0.3">
      <c r="A18" s="5"/>
    </row>
    <row r="19" spans="1:8" ht="28.8" customHeight="1" x14ac:dyDescent="0.3">
      <c r="A19" s="22" t="s">
        <v>40</v>
      </c>
      <c r="B19" s="23"/>
      <c r="C19" s="38" t="s">
        <v>16</v>
      </c>
      <c r="D19" s="38" t="s">
        <v>32</v>
      </c>
      <c r="E19" s="38"/>
      <c r="F19" s="38" t="s">
        <v>17</v>
      </c>
      <c r="G19" s="38"/>
      <c r="H19" s="38" t="s">
        <v>18</v>
      </c>
    </row>
    <row r="20" spans="1:8" ht="15" customHeight="1" x14ac:dyDescent="0.3">
      <c r="A20" s="24" t="s">
        <v>14</v>
      </c>
      <c r="B20" s="25" t="s">
        <v>15</v>
      </c>
      <c r="C20" s="39"/>
      <c r="D20" s="21" t="s">
        <v>31</v>
      </c>
      <c r="E20" s="21" t="s">
        <v>33</v>
      </c>
      <c r="F20" s="21" t="s">
        <v>37</v>
      </c>
      <c r="G20" s="21" t="s">
        <v>38</v>
      </c>
      <c r="H20" s="39"/>
    </row>
    <row r="21" spans="1:8" x14ac:dyDescent="0.3">
      <c r="A21" s="11" t="s">
        <v>35</v>
      </c>
      <c r="B21" s="12"/>
      <c r="C21" s="27">
        <f>C22</f>
        <v>26925.42</v>
      </c>
      <c r="D21" s="28"/>
      <c r="E21" s="28"/>
      <c r="F21" s="27">
        <f>F22</f>
        <v>8346.8801999999996</v>
      </c>
      <c r="G21" s="29"/>
      <c r="H21" s="27">
        <f>H22</f>
        <v>1391.1466999999998</v>
      </c>
    </row>
    <row r="22" spans="1:8" ht="24" x14ac:dyDescent="0.3">
      <c r="A22" s="13" t="s">
        <v>19</v>
      </c>
      <c r="B22" s="14" t="s">
        <v>20</v>
      </c>
      <c r="C22" s="30">
        <v>26925.42</v>
      </c>
      <c r="D22" s="31">
        <v>31</v>
      </c>
      <c r="E22" s="31">
        <v>100</v>
      </c>
      <c r="F22" s="30">
        <f>C22*D22/E22</f>
        <v>8346.8801999999996</v>
      </c>
      <c r="G22" s="29"/>
      <c r="H22" s="30">
        <f>(C22-(C22/1.2))*D22/E22</f>
        <v>1391.1466999999998</v>
      </c>
    </row>
    <row r="23" spans="1:8" x14ac:dyDescent="0.3">
      <c r="A23" s="15" t="s">
        <v>34</v>
      </c>
      <c r="B23" s="12"/>
      <c r="C23" s="27">
        <f>C24</f>
        <v>8226.36</v>
      </c>
      <c r="D23" s="28"/>
      <c r="E23" s="28"/>
      <c r="F23" s="27">
        <f>F24</f>
        <v>2550.1716000000001</v>
      </c>
      <c r="G23" s="29"/>
      <c r="H23" s="27">
        <f>H24</f>
        <v>425.02859999999987</v>
      </c>
    </row>
    <row r="24" spans="1:8" ht="24" customHeight="1" x14ac:dyDescent="0.3">
      <c r="A24" s="16" t="s">
        <v>21</v>
      </c>
      <c r="B24" s="14" t="s">
        <v>20</v>
      </c>
      <c r="C24" s="30">
        <v>8226.36</v>
      </c>
      <c r="D24" s="31">
        <v>31</v>
      </c>
      <c r="E24" s="31">
        <v>100</v>
      </c>
      <c r="F24" s="30">
        <f>C24*D24/E24</f>
        <v>2550.1716000000001</v>
      </c>
      <c r="G24" s="29"/>
      <c r="H24" s="30">
        <f>(C24-(C24/1.2))*D24/E24</f>
        <v>425.02859999999987</v>
      </c>
    </row>
    <row r="25" spans="1:8" x14ac:dyDescent="0.3">
      <c r="A25" s="17" t="s">
        <v>35</v>
      </c>
      <c r="B25" s="12"/>
      <c r="C25" s="27">
        <v>1275.72</v>
      </c>
      <c r="D25" s="28"/>
      <c r="E25" s="28"/>
      <c r="F25" s="27">
        <f>F26</f>
        <v>144.762</v>
      </c>
      <c r="G25" s="29"/>
      <c r="H25" s="27">
        <f>H26</f>
        <v>24.126999999999988</v>
      </c>
    </row>
    <row r="26" spans="1:8" ht="24" customHeight="1" x14ac:dyDescent="0.3">
      <c r="A26" s="16" t="s">
        <v>22</v>
      </c>
      <c r="B26" s="14" t="s">
        <v>20</v>
      </c>
      <c r="C26" s="30">
        <v>3619.05</v>
      </c>
      <c r="D26" s="31">
        <v>4</v>
      </c>
      <c r="E26" s="31">
        <v>100</v>
      </c>
      <c r="F26" s="30">
        <f>C26*D26/E26</f>
        <v>144.762</v>
      </c>
      <c r="G26" s="29"/>
      <c r="H26" s="30">
        <f>(C26-(C26/1.2))*D26/E26</f>
        <v>24.126999999999988</v>
      </c>
    </row>
    <row r="27" spans="1:8" x14ac:dyDescent="0.3">
      <c r="A27" s="18" t="s">
        <v>23</v>
      </c>
      <c r="B27" s="12"/>
      <c r="C27" s="29"/>
      <c r="D27" s="29"/>
      <c r="E27" s="29"/>
      <c r="F27" s="29"/>
      <c r="G27" s="27">
        <f>2200+2200+2200+2200</f>
        <v>8800</v>
      </c>
      <c r="H27" s="29"/>
    </row>
    <row r="28" spans="1:8" x14ac:dyDescent="0.3">
      <c r="A28" s="19" t="s">
        <v>24</v>
      </c>
      <c r="B28" s="20"/>
      <c r="C28" s="26">
        <f>C22+C24+C26</f>
        <v>38770.83</v>
      </c>
      <c r="D28" s="32"/>
      <c r="E28" s="32"/>
      <c r="F28" s="26">
        <f>F22+F24+F26</f>
        <v>11041.8138</v>
      </c>
      <c r="G28" s="32">
        <f>G27</f>
        <v>8800</v>
      </c>
      <c r="H28" s="26">
        <f>H22+H24+H26</f>
        <v>1840.3022999999996</v>
      </c>
    </row>
    <row r="29" spans="1:8" ht="22.8" customHeight="1" x14ac:dyDescent="0.3">
      <c r="C29" s="33"/>
      <c r="D29" s="36" t="s">
        <v>39</v>
      </c>
      <c r="E29" s="37"/>
      <c r="F29" s="37"/>
      <c r="G29" s="35">
        <f>F28-G28</f>
        <v>2241.8137999999999</v>
      </c>
      <c r="H29" s="34"/>
    </row>
    <row r="30" spans="1:8" x14ac:dyDescent="0.3">
      <c r="A30" s="2"/>
    </row>
    <row r="31" spans="1:8" x14ac:dyDescent="0.3">
      <c r="A31" s="2" t="s">
        <v>26</v>
      </c>
    </row>
    <row r="32" spans="1:8" x14ac:dyDescent="0.3">
      <c r="A32" s="2" t="s">
        <v>27</v>
      </c>
    </row>
    <row r="33" spans="1:1" x14ac:dyDescent="0.3">
      <c r="A33" s="2" t="s">
        <v>28</v>
      </c>
    </row>
  </sheetData>
  <mergeCells count="6">
    <mergeCell ref="D29:F29"/>
    <mergeCell ref="B17:C17"/>
    <mergeCell ref="C19:C20"/>
    <mergeCell ref="D19:E19"/>
    <mergeCell ref="F19:G19"/>
    <mergeCell ref="H19:H20"/>
  </mergeCells>
  <pageMargins left="0.70866141732283472" right="0.11811023622047245" top="0.74803149606299213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Matrice</vt:lpstr>
      <vt:lpstr>2022</vt:lpstr>
      <vt:lpstr>'2022'!_Hlk93828471</vt:lpstr>
      <vt:lpstr>Matrice!_Hlk93828471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2022-01-23T15:04:45Z</cp:lastPrinted>
  <dcterms:created xsi:type="dcterms:W3CDTF">2022-01-23T10:13:07Z</dcterms:created>
  <dcterms:modified xsi:type="dcterms:W3CDTF">2024-09-22T07:48:55Z</dcterms:modified>
</cp:coreProperties>
</file>