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SCI\ASL\2023\"/>
    </mc:Choice>
  </mc:AlternateContent>
  <xr:revisionPtr revIDLastSave="0" documentId="13_ncr:1_{4C404DAA-2E6A-47E4-B0E1-E0F8E88ED5AE}" xr6:coauthVersionLast="47" xr6:coauthVersionMax="47" xr10:uidLastSave="{00000000-0000-0000-0000-000000000000}"/>
  <bookViews>
    <workbookView xWindow="1104" yWindow="420" windowWidth="21600" windowHeight="1177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110" i="1" l="1"/>
  <c r="H110" i="1"/>
  <c r="G110" i="1"/>
  <c r="I99" i="1"/>
  <c r="H99" i="1"/>
  <c r="G99" i="1"/>
  <c r="I52" i="1"/>
  <c r="H52" i="1"/>
  <c r="G52" i="1"/>
  <c r="F13" i="1"/>
  <c r="F108" i="1"/>
  <c r="E108" i="1"/>
  <c r="D108" i="1"/>
  <c r="C108" i="1"/>
  <c r="F105" i="1"/>
  <c r="E105" i="1"/>
  <c r="D105" i="1"/>
  <c r="C105" i="1"/>
  <c r="F97" i="1"/>
  <c r="E97" i="1"/>
  <c r="D97" i="1"/>
  <c r="C97" i="1"/>
  <c r="F94" i="1"/>
  <c r="E94" i="1"/>
  <c r="D94" i="1"/>
  <c r="C94" i="1"/>
  <c r="F91" i="1"/>
  <c r="D91" i="1"/>
  <c r="C91" i="1"/>
  <c r="F77" i="1"/>
  <c r="E77" i="1"/>
  <c r="D77" i="1"/>
  <c r="C77" i="1"/>
  <c r="F74" i="1"/>
  <c r="E74" i="1"/>
  <c r="D74" i="1"/>
  <c r="C74" i="1"/>
  <c r="F68" i="1"/>
  <c r="E68" i="1"/>
  <c r="D68" i="1"/>
  <c r="C68" i="1"/>
  <c r="F63" i="1"/>
  <c r="E63" i="1"/>
  <c r="D63" i="1"/>
  <c r="C63" i="1"/>
  <c r="F50" i="1"/>
  <c r="E50" i="1"/>
  <c r="D50" i="1"/>
  <c r="C50" i="1"/>
  <c r="F45" i="1"/>
  <c r="E45" i="1"/>
  <c r="D45" i="1"/>
  <c r="C45" i="1"/>
  <c r="F42" i="1"/>
  <c r="E42" i="1"/>
  <c r="D42" i="1"/>
  <c r="C42" i="1"/>
  <c r="F38" i="1"/>
  <c r="E38" i="1"/>
  <c r="D38" i="1"/>
  <c r="C38" i="1"/>
  <c r="F32" i="1"/>
  <c r="E32" i="1"/>
  <c r="D32" i="1"/>
  <c r="C32" i="1"/>
  <c r="F27" i="1"/>
  <c r="E27" i="1"/>
  <c r="C27" i="1"/>
  <c r="D27" i="1"/>
  <c r="F22" i="1"/>
  <c r="E22" i="1"/>
  <c r="D22" i="1"/>
  <c r="C22" i="1"/>
  <c r="E13" i="1"/>
  <c r="D13" i="1"/>
  <c r="C13" i="1"/>
  <c r="F10" i="1"/>
  <c r="E10" i="1"/>
  <c r="D10" i="1"/>
  <c r="C10" i="1"/>
  <c r="E52" i="1" l="1"/>
  <c r="I112" i="1"/>
  <c r="G112" i="1"/>
  <c r="D112" i="1"/>
  <c r="H112" i="1"/>
  <c r="F112" i="1"/>
  <c r="C112" i="1"/>
  <c r="E112" i="1"/>
</calcChain>
</file>

<file path=xl/sharedStrings.xml><?xml version="1.0" encoding="utf-8"?>
<sst xmlns="http://schemas.openxmlformats.org/spreadsheetml/2006/main" count="116" uniqueCount="106">
  <si>
    <r>
      <rPr>
        <b/>
        <sz val="9.5"/>
        <rFont val="Arial Narrow"/>
      </rPr>
      <t>10/01/2023 REPRISE SOLDE EDF Février 2023</t>
    </r>
  </si>
  <si>
    <r>
      <rPr>
        <b/>
        <sz val="9.5"/>
        <rFont val="Arial Narrow"/>
      </rPr>
      <t>10/01/2023 REPRISE SOLDE EDF Janvier 2023</t>
    </r>
  </si>
  <si>
    <r>
      <rPr>
        <b/>
        <sz val="9.5"/>
        <rFont val="Arial Narrow"/>
      </rPr>
      <t>10/05/2023 EDF - Mai 2023 - PDL 07510998552523</t>
    </r>
  </si>
  <si>
    <r>
      <rPr>
        <b/>
        <sz val="9.5"/>
        <rFont val="Arial Narrow"/>
      </rPr>
      <t>10/07/2023 EDF Juillet 2023 - PDL 07510998552523</t>
    </r>
  </si>
  <si>
    <r>
      <rPr>
        <b/>
        <sz val="9.5"/>
        <rFont val="Arial Narrow"/>
      </rPr>
      <t>10/09/2023 EDF Novembre 2023 - PDL 07510998552523</t>
    </r>
  </si>
  <si>
    <r>
      <rPr>
        <b/>
        <sz val="9.5"/>
        <rFont val="Arial Narrow"/>
      </rPr>
      <t>10/09/2023 EDF Septembre 2023 - PDL 07510998552523</t>
    </r>
  </si>
  <si>
    <r>
      <rPr>
        <b/>
        <i/>
        <sz val="9"/>
        <rFont val="Arial"/>
      </rPr>
      <t>Solde</t>
    </r>
  </si>
  <si>
    <r>
      <rPr>
        <b/>
        <sz val="9.5"/>
        <rFont val="Arial Narrow"/>
      </rPr>
      <t>90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Assurance multi-risques (616) (budget 9000)</t>
    </r>
  </si>
  <si>
    <r>
      <rPr>
        <b/>
        <sz val="9.5"/>
        <rFont val="Arial Narrow"/>
      </rPr>
      <t>19/04/2023 REPRISE COMPTABLE GROUPE ROUGE ASSURANCE MRI 2023</t>
    </r>
  </si>
  <si>
    <r>
      <rPr>
        <b/>
        <i/>
        <sz val="9"/>
        <rFont val="Arial"/>
      </rPr>
      <t>Solde</t>
    </r>
  </si>
  <si>
    <r>
      <rPr>
        <b/>
        <sz val="9.5"/>
        <rFont val="Arial Narrow"/>
      </rPr>
      <t>149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Contrat nettoyage (611) (budget 500)</t>
    </r>
  </si>
  <si>
    <r>
      <rPr>
        <b/>
        <sz val="9.5"/>
        <rFont val="Arial Narrow"/>
      </rPr>
      <t>03/01/2023 SEN ENTRETIEN - COMTRAT NETTOYAGE TO1/2023</t>
    </r>
  </si>
  <si>
    <r>
      <rPr>
        <b/>
        <sz val="9.5"/>
        <rFont val="Arial Narrow"/>
      </rPr>
      <t>03/04/2023 SEN ENTRETIEN - CONTRAT NETTOYAGE T02/2023</t>
    </r>
  </si>
  <si>
    <r>
      <rPr>
        <b/>
        <sz val="9.5"/>
        <rFont val="Arial Narrow"/>
      </rPr>
      <t>09/08/2023 COSTANET NETTOYAGE EURL - COUTRAT NETTTOYAGE Juillet 2023</t>
    </r>
  </si>
  <si>
    <r>
      <rPr>
        <b/>
        <sz val="9.5"/>
        <rFont val="Arial Narrow"/>
      </rPr>
      <t>31/08/2023 COSTANET NETTOYAGE EURL - COUTRAT NETTTOYAGE Aout 2023</t>
    </r>
  </si>
  <si>
    <r>
      <rPr>
        <b/>
        <sz val="9.5"/>
        <rFont val="Arial Narrow"/>
      </rPr>
      <t>03/10/2023 SEN ENTRETIEN - COUTRAT NETTOYAGE TO4/2023</t>
    </r>
  </si>
  <si>
    <r>
      <rPr>
        <b/>
        <sz val="9.5"/>
        <rFont val="Arial Narrow"/>
      </rPr>
      <t>30/11/2023 COSTANET NETTOYAGE EURL - COUTRAT NETTOYAGE T04/2023</t>
    </r>
  </si>
  <si>
    <r>
      <rPr>
        <b/>
        <i/>
        <sz val="9"/>
        <rFont val="Arial"/>
      </rPr>
      <t>Solde</t>
    </r>
  </si>
  <si>
    <r>
      <rPr>
        <b/>
        <sz val="9.5"/>
        <rFont val="Arial Narrow"/>
      </rPr>
      <t>210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Contrat espaces verts (614)</t>
    </r>
  </si>
  <si>
    <r>
      <rPr>
        <b/>
        <sz val="9.5"/>
        <rFont val="Arial Narrow"/>
      </rPr>
      <t>01/03/2023 Espace vert- VERT AMENAGEMENT - 000112 - 055/02/21 - 11/2022</t>
    </r>
  </si>
  <si>
    <r>
      <rPr>
        <b/>
        <sz val="9.5"/>
        <rFont val="Arial Narrow"/>
      </rPr>
      <t>30/05/2023 Espace vert- VERT AMENAGEMENT - 000112 - 055/02/21 - 05/2023</t>
    </r>
  </si>
  <si>
    <r>
      <rPr>
        <b/>
        <sz val="9.5"/>
        <rFont val="Arial Narrow"/>
      </rPr>
      <t>30/07/2023 Espace vert- VERT AMENAGEMENT 000112 - 055/02/21 - 07/2023</t>
    </r>
  </si>
  <si>
    <r>
      <rPr>
        <b/>
        <i/>
        <sz val="9"/>
        <rFont val="Arial"/>
      </rPr>
      <t>Solde</t>
    </r>
  </si>
  <si>
    <r>
      <rPr>
        <b/>
        <sz val="9.5"/>
        <rFont val="Arial Narrow"/>
      </rPr>
      <t>485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Travaux divers (Nr) (615) (budget 1000)</t>
    </r>
  </si>
  <si>
    <r>
      <rPr>
        <b/>
        <sz val="9.5"/>
        <rFont val="Arial Narrow"/>
      </rPr>
      <t>27/01/2023 DUBERNARD - INSTALLATION ET POSE PLAN DE SECURITE</t>
    </r>
  </si>
  <si>
    <r>
      <rPr>
        <b/>
        <sz val="9.5"/>
        <rFont val="Arial Narrow"/>
      </rPr>
      <t>08/12/2023 FRANCEBAT - france bat facture du 08/12/23</t>
    </r>
  </si>
  <si>
    <r>
      <rPr>
        <b/>
        <sz val="9.5"/>
        <rFont val="Arial Narrow"/>
      </rPr>
      <t>31/12/2023 B3E - Réhabilitation réseau assainissement</t>
    </r>
  </si>
  <si>
    <r>
      <rPr>
        <b/>
        <i/>
        <sz val="9"/>
        <rFont val="Arial"/>
      </rPr>
      <t>Solde</t>
    </r>
  </si>
  <si>
    <r>
      <rPr>
        <b/>
        <sz val="9.5"/>
        <rFont val="Arial Narrow"/>
      </rPr>
      <t>570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Honoraires syndic (6211) (budget 10200)</t>
    </r>
  </si>
  <si>
    <r>
      <rPr>
        <b/>
        <sz val="9.5"/>
        <rFont val="Arial Narrow"/>
      </rPr>
      <t>10/01/2023 REPRISE SOLDE HONORAIRES SYNDIC</t>
    </r>
  </si>
  <si>
    <r>
      <rPr>
        <b/>
        <sz val="9.5"/>
        <rFont val="Arial Narrow"/>
      </rPr>
      <t>01/07/2023 OLLIADE - HONORAIRES SYNDIC T03/2023</t>
    </r>
  </si>
  <si>
    <r>
      <rPr>
        <b/>
        <sz val="9.5"/>
        <rFont val="Arial Narrow"/>
      </rPr>
      <t>01/10/2023 OLLIADE - HONORAIRES SYNDIC T04/2023</t>
    </r>
  </si>
  <si>
    <r>
      <rPr>
        <b/>
        <sz val="9.5"/>
        <rFont val="Arial Narrow"/>
      </rPr>
      <t>31/12/2023 AVOIR SUR FACTURE T04/2023</t>
    </r>
  </si>
  <si>
    <r>
      <rPr>
        <b/>
        <i/>
        <sz val="9"/>
        <rFont val="Arial"/>
      </rPr>
      <t>Solde</t>
    </r>
  </si>
  <si>
    <r>
      <rPr>
        <b/>
        <sz val="9.5"/>
        <rFont val="Arial Narrow"/>
      </rPr>
      <t>575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Frais gestion syndic (6212)</t>
    </r>
  </si>
  <si>
    <r>
      <rPr>
        <b/>
        <sz val="9.5"/>
        <rFont val="Arial Narrow"/>
      </rPr>
      <t>20/12/2023 OLLIADE - Réunion conseil syndical + BET</t>
    </r>
  </si>
  <si>
    <r>
      <rPr>
        <b/>
        <sz val="9.5"/>
        <rFont val="Arial Narrow"/>
      </rPr>
      <t>28/12/2023 OLLIADE - Frais gestion syndic</t>
    </r>
  </si>
  <si>
    <r>
      <rPr>
        <b/>
        <i/>
        <sz val="9"/>
        <rFont val="Arial"/>
      </rPr>
      <t>Solde</t>
    </r>
  </si>
  <si>
    <r>
      <rPr>
        <b/>
        <sz val="9.5"/>
        <rFont val="Arial Narrow"/>
      </rPr>
      <t>576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Frais affranchissement (6213)</t>
    </r>
  </si>
  <si>
    <r>
      <rPr>
        <b/>
        <sz val="9.5"/>
        <rFont val="Arial Narrow"/>
      </rPr>
      <t>16/10/2023 PARAGON TRANSACTION - FRAIS AFFRANCHISSEMENT</t>
    </r>
  </si>
  <si>
    <r>
      <rPr>
        <b/>
        <i/>
        <sz val="9"/>
        <rFont val="Arial"/>
      </rPr>
      <t>Solde</t>
    </r>
  </si>
  <si>
    <r>
      <rPr>
        <b/>
        <sz val="9.5"/>
        <rFont val="Arial Narrow"/>
      </rPr>
      <t>595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Frais banque (662)</t>
    </r>
  </si>
  <si>
    <r>
      <rPr>
        <b/>
        <sz val="9.5"/>
        <rFont val="Arial Narrow"/>
      </rPr>
      <t>TOTAL Charges Communes Générales (budget 25000)</t>
    </r>
  </si>
  <si>
    <r>
      <rPr>
        <b/>
        <sz val="11"/>
        <rFont val="Arial"/>
      </rPr>
      <t>002</t>
    </r>
    <r>
      <rPr>
        <b/>
        <sz val="11"/>
        <color rgb="FF364D59"/>
        <rFont val="Arial"/>
      </rPr>
      <t xml:space="preserve"> -</t>
    </r>
    <r>
      <rPr>
        <b/>
        <sz val="11"/>
        <rFont val="Arial"/>
      </rPr>
      <t xml:space="preserve"> Charges Bâtiment 1 (100)</t>
    </r>
  </si>
  <si>
    <r>
      <rPr>
        <b/>
        <sz val="9.5"/>
        <rFont val="Arial Narrow"/>
      </rPr>
      <t>149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Contrat nettoyage (611)</t>
    </r>
  </si>
  <si>
    <r>
      <rPr>
        <b/>
        <sz val="9.5"/>
        <rFont val="Arial Narrow"/>
      </rPr>
      <t>250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Contrat entretien portes autom (614) (budget 1800)</t>
    </r>
  </si>
  <si>
    <r>
      <rPr>
        <b/>
        <sz val="9.5"/>
        <rFont val="Arial Narrow"/>
      </rPr>
      <t>276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Contrat télésurveillance (614)</t>
    </r>
  </si>
  <si>
    <r>
      <rPr>
        <b/>
        <sz val="9.5"/>
        <rFont val="Arial Narrow"/>
      </rPr>
      <t>314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Contrat Entretien VMC (614)</t>
    </r>
  </si>
  <si>
    <r>
      <rPr>
        <b/>
        <sz val="9.5"/>
        <rFont val="Arial Narrow"/>
      </rPr>
      <t>406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téléphone télésurveillance (606)</t>
    </r>
  </si>
  <si>
    <r>
      <rPr>
        <b/>
        <i/>
        <sz val="8.5"/>
        <rFont val="Arial"/>
      </rPr>
      <t>Solde</t>
    </r>
  </si>
  <si>
    <r>
      <rPr>
        <b/>
        <i/>
        <sz val="8.5"/>
        <rFont val="Arial"/>
      </rPr>
      <t>So/de</t>
    </r>
  </si>
  <si>
    <r>
      <rPr>
        <b/>
        <sz val="8.5"/>
        <rFont val="Arial"/>
      </rPr>
      <t>TOTAL Charges Bâtiment 1 (budget 9400)</t>
    </r>
  </si>
  <si>
    <r>
      <rPr>
        <b/>
        <sz val="10.5"/>
        <rFont val="Arial"/>
      </rPr>
      <t>003</t>
    </r>
    <r>
      <rPr>
        <b/>
        <sz val="12"/>
        <color rgb="FF364D59"/>
        <rFont val="Arial Narrow"/>
      </rPr>
      <t xml:space="preserve"> -</t>
    </r>
    <r>
      <rPr>
        <b/>
        <sz val="12"/>
        <rFont val="Arial Narrow"/>
      </rPr>
      <t xml:space="preserve"> Charges Bâtiment 2 (100)</t>
    </r>
  </si>
  <si>
    <r>
      <rPr>
        <b/>
        <sz val="8.5"/>
        <rFont val="Arial"/>
      </rPr>
      <t>TOTAL Charges Bâtiment 2 (budget 9200)</t>
    </r>
  </si>
  <si>
    <t xml:space="preserve">Montant  </t>
  </si>
  <si>
    <t xml:space="preserve">Dont TVA </t>
  </si>
  <si>
    <t xml:space="preserve"> Récup. </t>
  </si>
  <si>
    <t xml:space="preserve"> Déduc.</t>
  </si>
  <si>
    <t>10/01/2023 REPRISE FRAIS BANQUE</t>
  </si>
  <si>
    <t>19/09/2023 FRAIS BANCAIRES</t>
  </si>
  <si>
    <t>03/10/2023 FRAIS BANQUE</t>
  </si>
  <si>
    <t>03/01 /2023 SEN ENTRETIEN - CONTRAT ENTRETIEN TO1 /2023</t>
  </si>
  <si>
    <t>03/04/2023 SEN ENTRETIEN - CONTRTAT ENTRETIEN T02/2023</t>
  </si>
  <si>
    <t>04/07/2023 SEN ENTRETIEN - CONTRAT ENTRETIEN T03/2023</t>
  </si>
  <si>
    <t>03/10/2023 SEN ENTRETIEN - CONTRAT ENTRETIEN T04/2023</t>
  </si>
  <si>
    <t>05/07/2023 OTIS S01/2023</t>
  </si>
  <si>
    <t>05/07/2023 OTIS SO2/2023</t>
  </si>
  <si>
    <t>31/12/2023 QUOTE PART BAT 2 PAR OTIS PORTE AUTOMATIQUE 2023 - 33%</t>
  </si>
  <si>
    <t>01/01 /2023 SECURITAS TECHNOLOGY SERVICES - CONTRAT TELESURVEILLANCE T01/2023</t>
  </si>
  <si>
    <t>01/04/2023 SECURITAS CONTRAT TELESURVEILLANCE TO2/2023</t>
  </si>
  <si>
    <t>24/07/2023 SECURITAS TECHNOLOGY SERVICES - CONTRAT TELESURVEILLANCE T03/2023</t>
  </si>
  <si>
    <t>25/09/2023 SECURITAS TECHNOLOGY SERVICES - CONTRAT TELESURVEILLANCE TO4/2023</t>
  </si>
  <si>
    <t>15/05/2023 SESEM - CONTRAT VMC 2023</t>
  </si>
  <si>
    <t>02/01 /2023 SFR Janvier 2023</t>
  </si>
  <si>
    <t>28/02/2023 SFR Février 2023</t>
  </si>
  <si>
    <t>31/03/2023 SFR Mars 2023</t>
  </si>
  <si>
    <t>29/04/2023 SFR MOBILE-Avril 2023</t>
  </si>
  <si>
    <t>29/05/2023 SFR MOBILE - Mai 2023</t>
  </si>
  <si>
    <t>29/06/2023 SFR MOBILE -Juin 2023</t>
  </si>
  <si>
    <t>29/07/2023 SFR MOBILE -Juillet 2023</t>
  </si>
  <si>
    <t>29/08/2023 SFR MOBILE - Aout 2023</t>
  </si>
  <si>
    <t>29/09/2023 SFR Décembre 2023</t>
  </si>
  <si>
    <t>29/09/2023 SFR Novembre 2023</t>
  </si>
  <si>
    <t>29/09/2023 SFR Octobre 2023</t>
  </si>
  <si>
    <t>29/09/2023 SFR Septembre 2023</t>
  </si>
  <si>
    <t>485 - Travaux divers (Nr) (615) (budget 2000)</t>
  </si>
  <si>
    <t>20220/07/2023 OTIS-PORTIS INSTALLATION ASL FLANDRES SUD</t>
  </si>
  <si>
    <t>31/12/2023 CONTRTA POMPES DE RELEVAGE 2023 FNP</t>
  </si>
  <si>
    <r>
      <t>243</t>
    </r>
    <r>
      <rPr>
        <b/>
        <sz val="9.5"/>
        <color rgb="FF364D59"/>
        <rFont val="Arial Narrow"/>
        <family val="2"/>
      </rPr>
      <t xml:space="preserve"> -</t>
    </r>
    <r>
      <rPr>
        <b/>
        <sz val="9.5"/>
        <rFont val="Arial Narrow"/>
        <family val="2"/>
      </rPr>
      <t xml:space="preserve"> Contrat pompe de relevage (614) (budget 300)</t>
    </r>
  </si>
  <si>
    <r>
      <t>250</t>
    </r>
    <r>
      <rPr>
        <b/>
        <sz val="9.5"/>
        <color rgb="FF364D59"/>
        <rFont val="Arial Narrow"/>
        <family val="2"/>
      </rPr>
      <t xml:space="preserve"> -</t>
    </r>
    <r>
      <rPr>
        <b/>
        <sz val="9.5"/>
        <rFont val="Arial Narrow"/>
        <family val="2"/>
      </rPr>
      <t xml:space="preserve"> Contrat entretien portes autom (614) (budget 4600)</t>
    </r>
  </si>
  <si>
    <t>31/12/2023 QUOTE PART BAT 2 - OTIS PORTE AUTOMATIQUE 2023 - 33%</t>
  </si>
  <si>
    <t>TOTAL GÉNÉRAL</t>
  </si>
  <si>
    <t>Dépenses Générales</t>
  </si>
  <si>
    <t>Grille A</t>
  </si>
  <si>
    <t>Grille B</t>
  </si>
  <si>
    <t>04/07/2023 SEN ENTRETIEN fact n° 202300354 T03/2023</t>
  </si>
  <si>
    <r>
      <t>CCG</t>
    </r>
    <r>
      <rPr>
        <b/>
        <sz val="12"/>
        <color rgb="FF364D59"/>
        <rFont val="Arial Narrow"/>
      </rPr>
      <t xml:space="preserve"> CHARGES COURANTES</t>
    </r>
    <r>
      <rPr>
        <b/>
        <sz val="12"/>
        <rFont val="Arial Narrow"/>
      </rPr>
      <t xml:space="preserve"> 2023
001</t>
    </r>
    <r>
      <rPr>
        <b/>
        <sz val="12"/>
        <color rgb="FF364D59"/>
        <rFont val="Arial Narrow"/>
      </rPr>
      <t xml:space="preserve"> -</t>
    </r>
    <r>
      <rPr>
        <b/>
        <sz val="12"/>
        <rFont val="Arial Narrow"/>
      </rPr>
      <t xml:space="preserve"> Charges Communes Générales (100)</t>
    </r>
  </si>
  <si>
    <r>
      <t>30</t>
    </r>
    <r>
      <rPr>
        <b/>
        <sz val="9.5"/>
        <color rgb="FF364D59"/>
        <rFont val="Arial Narrow"/>
      </rPr>
      <t xml:space="preserve"> -</t>
    </r>
    <r>
      <rPr>
        <b/>
        <sz val="9.5"/>
        <rFont val="Arial Narrow"/>
      </rPr>
      <t xml:space="preserve"> Electricité Minuterie (602) (budget 1500)</t>
    </r>
  </si>
  <si>
    <t>RIVP : 43%     SEQENS : 26%  SCI MT : 31%</t>
  </si>
  <si>
    <t>RIVP : 45%     SEQENS : 24%  SCI MT : 31%</t>
  </si>
  <si>
    <t>RIVP : 62%     SEQENS : 34%  SCI MT : 4%</t>
  </si>
  <si>
    <r>
      <t xml:space="preserve">   541</t>
    </r>
    <r>
      <rPr>
        <b/>
        <sz val="9.5"/>
        <color rgb="FF364D59"/>
        <rFont val="Aptos Narrow"/>
        <family val="2"/>
      </rPr>
      <t xml:space="preserve"> -</t>
    </r>
    <r>
      <rPr>
        <b/>
        <sz val="9.5"/>
        <rFont val="Aptos Narrow"/>
        <family val="2"/>
      </rPr>
      <t xml:space="preserve"> Entretien divers (R) (615)</t>
    </r>
  </si>
  <si>
    <t xml:space="preserve">   11/05/2023 OTIS- OS DI 09/05/2023</t>
  </si>
  <si>
    <t>RIVP</t>
  </si>
  <si>
    <t>SEQENS</t>
  </si>
  <si>
    <t>SCI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</si>
</sst>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0\ &quot;€&quot;"/>
  </numFmts>
  <fonts count="25" x14ac:knownFonts="1">
    <font>
      <sz val="11"/>
      <color rgb="FF000000"/>
      <name val="Calibri"/>
      <family val="2"/>
    </font>
    <font>
      <b/>
      <sz val="12"/>
      <name val="Arial Narrow"/>
    </font>
    <font>
      <b/>
      <sz val="9.5"/>
      <name val="Arial Narrow"/>
    </font>
    <font>
      <b/>
      <i/>
      <sz val="9"/>
      <name val="Arial"/>
    </font>
    <font>
      <b/>
      <sz val="11"/>
      <name val="Arial"/>
    </font>
    <font>
      <b/>
      <sz val="12"/>
      <color rgb="FF364D59"/>
      <name val="Arial Narrow"/>
    </font>
    <font>
      <b/>
      <sz val="8.5"/>
      <name val="Arial"/>
    </font>
    <font>
      <b/>
      <i/>
      <sz val="8.5"/>
      <name val="Arial"/>
    </font>
    <font>
      <b/>
      <sz val="10.5"/>
      <name val="Arial"/>
    </font>
    <font>
      <b/>
      <sz val="9.5"/>
      <color rgb="FF364D59"/>
      <name val="Arial Narrow"/>
    </font>
    <font>
      <b/>
      <sz val="11"/>
      <color rgb="FF364D59"/>
      <name val="Arial"/>
    </font>
    <font>
      <b/>
      <sz val="9.5"/>
      <name val="Arial Narrow"/>
      <family val="2"/>
    </font>
    <font>
      <b/>
      <sz val="11"/>
      <color rgb="FF000000"/>
      <name val="Arial Narrow"/>
      <family val="2"/>
    </font>
    <font>
      <b/>
      <sz val="11"/>
      <color rgb="FF000000"/>
      <name val="Calibri"/>
      <family val="2"/>
    </font>
    <font>
      <b/>
      <sz val="12"/>
      <name val="Arial Narrow"/>
      <family val="2"/>
    </font>
    <font>
      <b/>
      <sz val="9.5"/>
      <name val="Aptos Narrow"/>
      <family val="2"/>
    </font>
    <font>
      <b/>
      <sz val="9.5"/>
      <color rgb="FF364D59"/>
      <name val="Aptos Narrow"/>
      <family val="2"/>
    </font>
    <font>
      <b/>
      <sz val="9.5"/>
      <color rgb="FF000000"/>
      <name val="Aptos Narrow"/>
      <family val="2"/>
    </font>
    <font>
      <sz val="9.5"/>
      <color rgb="FF000000"/>
      <name val="Aptos Narrow"/>
      <family val="2"/>
    </font>
    <font>
      <b/>
      <sz val="9.5"/>
      <color rgb="FF364D59"/>
      <name val="Arial Narrow"/>
      <family val="2"/>
    </font>
    <font>
      <b/>
      <sz val="10.5"/>
      <color rgb="FFFFFFFF"/>
      <name val="Arial"/>
      <family val="2"/>
    </font>
    <font>
      <b/>
      <sz val="10.5"/>
      <color theme="0"/>
      <name val="Arial"/>
      <family val="2"/>
    </font>
    <font>
      <b/>
      <sz val="9.5"/>
      <color rgb="FF00B050"/>
      <name val="Arial Narrow"/>
      <family val="2"/>
    </font>
    <font>
      <sz val="11"/>
      <color rgb="FF00B050"/>
      <name val="Calibri"/>
      <family val="2"/>
    </font>
    <font>
      <b/>
      <sz val="11"/>
      <color rgb="FF00B05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E8E8E8"/>
      </patternFill>
    </fill>
    <fill>
      <patternFill patternType="solid">
        <fgColor rgb="FFE8E8E8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E8E8E8"/>
      </patternFill>
    </fill>
    <fill>
      <patternFill patternType="solid">
        <fgColor rgb="FFE8E8E8"/>
      </patternFill>
    </fill>
    <fill>
      <patternFill patternType="solid">
        <fgColor rgb="FFE8E8E8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364D59"/>
      </patternFill>
    </fill>
    <fill>
      <patternFill patternType="solid">
        <fgColor rgb="FF43606F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" fillId="3" borderId="0" xfId="0" applyFont="1" applyFill="1" applyAlignment="1">
      <alignment horizontal="right" vertical="center" wrapText="1"/>
    </xf>
    <xf numFmtId="0" fontId="3" fillId="6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right" vertical="center" wrapText="1" indent="12"/>
    </xf>
    <xf numFmtId="0" fontId="7" fillId="16" borderId="0" xfId="0" applyFont="1" applyFill="1" applyAlignment="1">
      <alignment horizontal="right" vertical="center" wrapText="1"/>
    </xf>
    <xf numFmtId="0" fontId="6" fillId="17" borderId="0" xfId="0" applyFont="1" applyFill="1" applyAlignment="1">
      <alignment horizontal="right" vertical="center" wrapText="1" indent="3"/>
    </xf>
    <xf numFmtId="0" fontId="0" fillId="19" borderId="0" xfId="0" applyFill="1" applyAlignment="1">
      <alignment horizontal="left" vertical="top" wrapText="1"/>
    </xf>
    <xf numFmtId="167" fontId="0" fillId="0" borderId="2" xfId="0" applyNumberFormat="1" applyBorder="1" applyAlignment="1">
      <alignment horizontal="left" vertical="top" wrapText="1"/>
    </xf>
    <xf numFmtId="167" fontId="2" fillId="0" borderId="0" xfId="0" applyNumberFormat="1" applyFont="1" applyAlignment="1">
      <alignment horizontal="right" vertical="center" wrapText="1"/>
    </xf>
    <xf numFmtId="167" fontId="3" fillId="3" borderId="0" xfId="0" applyNumberFormat="1" applyFont="1" applyFill="1" applyAlignment="1">
      <alignment horizontal="right" vertical="center" wrapText="1"/>
    </xf>
    <xf numFmtId="167" fontId="0" fillId="0" borderId="0" xfId="0" applyNumberFormat="1" applyAlignment="1">
      <alignment horizontal="left" vertical="top" wrapText="1"/>
    </xf>
    <xf numFmtId="167" fontId="0" fillId="0" borderId="0" xfId="0" applyNumberFormat="1"/>
    <xf numFmtId="0" fontId="11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67" fontId="0" fillId="4" borderId="0" xfId="0" applyNumberFormat="1" applyFill="1" applyAlignment="1">
      <alignment horizontal="left" vertical="top" wrapText="1"/>
    </xf>
    <xf numFmtId="167" fontId="11" fillId="5" borderId="0" xfId="0" applyNumberFormat="1" applyFont="1" applyFill="1" applyAlignment="1">
      <alignment horizontal="right" vertical="center" wrapText="1"/>
    </xf>
    <xf numFmtId="167" fontId="11" fillId="0" borderId="0" xfId="0" applyNumberFormat="1" applyFont="1" applyAlignment="1">
      <alignment horizontal="right" vertical="center" wrapText="1"/>
    </xf>
    <xf numFmtId="167" fontId="12" fillId="0" borderId="0" xfId="0" applyNumberFormat="1" applyFont="1"/>
    <xf numFmtId="167" fontId="3" fillId="7" borderId="0" xfId="0" applyNumberFormat="1" applyFont="1" applyFill="1" applyAlignment="1">
      <alignment horizontal="right" vertical="center" wrapText="1"/>
    </xf>
    <xf numFmtId="167" fontId="2" fillId="9" borderId="0" xfId="0" applyNumberFormat="1" applyFont="1" applyFill="1" applyAlignment="1">
      <alignment horizontal="right" vertical="center" wrapText="1"/>
    </xf>
    <xf numFmtId="167" fontId="2" fillId="10" borderId="0" xfId="0" applyNumberFormat="1" applyFont="1" applyFill="1" applyAlignment="1">
      <alignment horizontal="right" vertical="center" wrapText="1"/>
    </xf>
    <xf numFmtId="167" fontId="11" fillId="13" borderId="0" xfId="0" applyNumberFormat="1" applyFont="1" applyFill="1" applyAlignment="1">
      <alignment horizontal="right" vertical="center" wrapText="1"/>
    </xf>
    <xf numFmtId="167" fontId="13" fillId="0" borderId="0" xfId="0" applyNumberFormat="1" applyFont="1"/>
    <xf numFmtId="167" fontId="11" fillId="14" borderId="0" xfId="0" applyNumberFormat="1" applyFont="1" applyFill="1" applyAlignment="1">
      <alignment horizontal="right" vertical="center" wrapText="1"/>
    </xf>
    <xf numFmtId="167" fontId="3" fillId="15" borderId="0" xfId="0" applyNumberFormat="1" applyFont="1" applyFill="1" applyAlignment="1">
      <alignment horizontal="right" vertical="center" wrapText="1"/>
    </xf>
    <xf numFmtId="167" fontId="2" fillId="11" borderId="0" xfId="0" applyNumberFormat="1" applyFont="1" applyFill="1" applyAlignment="1">
      <alignment horizontal="right" vertical="center" wrapText="1"/>
    </xf>
    <xf numFmtId="167" fontId="11" fillId="0" borderId="0" xfId="0" applyNumberFormat="1" applyFont="1" applyFill="1" applyAlignment="1">
      <alignment horizontal="right" vertical="center" wrapText="1"/>
    </xf>
    <xf numFmtId="0" fontId="0" fillId="0" borderId="3" xfId="0" applyBorder="1" applyAlignment="1">
      <alignment horizontal="left" vertical="top" wrapText="1"/>
    </xf>
    <xf numFmtId="0" fontId="14" fillId="0" borderId="1" xfId="0" applyFont="1" applyBorder="1" applyAlignment="1">
      <alignment horizontal="right" vertical="top" wrapText="1" indent="15"/>
    </xf>
    <xf numFmtId="0" fontId="15" fillId="0" borderId="0" xfId="0" applyFont="1" applyAlignment="1">
      <alignment horizontal="left" vertical="center" wrapText="1"/>
    </xf>
    <xf numFmtId="167" fontId="17" fillId="0" borderId="0" xfId="0" applyNumberFormat="1" applyFont="1"/>
    <xf numFmtId="167" fontId="7" fillId="16" borderId="0" xfId="0" applyNumberFormat="1" applyFont="1" applyFill="1" applyAlignment="1">
      <alignment horizontal="right" vertical="center" wrapText="1"/>
    </xf>
    <xf numFmtId="167" fontId="6" fillId="18" borderId="0" xfId="0" applyNumberFormat="1" applyFont="1" applyFill="1" applyAlignment="1">
      <alignment horizontal="right" vertical="center" wrapText="1"/>
    </xf>
    <xf numFmtId="167" fontId="21" fillId="19" borderId="0" xfId="0" applyNumberFormat="1" applyFont="1" applyFill="1" applyAlignment="1">
      <alignment horizontal="center" vertical="center" wrapText="1"/>
    </xf>
    <xf numFmtId="0" fontId="20" fillId="2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 indent="12"/>
    </xf>
    <xf numFmtId="0" fontId="0" fillId="0" borderId="0" xfId="0" applyFill="1" applyAlignment="1">
      <alignment horizontal="left" vertical="top" wrapText="1"/>
    </xf>
    <xf numFmtId="167" fontId="2" fillId="0" borderId="0" xfId="0" applyNumberFormat="1" applyFont="1" applyFill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/>
    <xf numFmtId="0" fontId="2" fillId="0" borderId="3" xfId="0" applyFont="1" applyBorder="1" applyAlignment="1">
      <alignment horizontal="left" vertical="center" wrapText="1" indent="1"/>
    </xf>
    <xf numFmtId="167" fontId="0" fillId="12" borderId="3" xfId="0" applyNumberFormat="1" applyFill="1" applyBorder="1" applyAlignment="1">
      <alignment horizontal="left" vertical="top" wrapText="1"/>
    </xf>
    <xf numFmtId="167" fontId="0" fillId="0" borderId="3" xfId="0" applyNumberForma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 indent="1"/>
    </xf>
    <xf numFmtId="167" fontId="0" fillId="0" borderId="4" xfId="0" applyNumberFormat="1" applyFill="1" applyBorder="1" applyAlignment="1">
      <alignment horizontal="left" vertical="top" wrapText="1"/>
    </xf>
    <xf numFmtId="167" fontId="0" fillId="0" borderId="4" xfId="0" applyNumberFormat="1" applyBorder="1" applyAlignment="1">
      <alignment horizontal="left" vertical="top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67" fontId="17" fillId="0" borderId="0" xfId="0" applyNumberFormat="1" applyFont="1" applyAlignment="1">
      <alignment vertical="center"/>
    </xf>
    <xf numFmtId="167" fontId="17" fillId="21" borderId="0" xfId="0" applyNumberFormat="1" applyFont="1" applyFill="1"/>
    <xf numFmtId="167" fontId="17" fillId="21" borderId="0" xfId="0" applyNumberFormat="1" applyFont="1" applyFill="1" applyAlignment="1">
      <alignment vertical="center"/>
    </xf>
    <xf numFmtId="167" fontId="18" fillId="0" borderId="0" xfId="0" applyNumberFormat="1" applyFont="1" applyAlignment="1">
      <alignment vertical="center"/>
    </xf>
    <xf numFmtId="167" fontId="11" fillId="21" borderId="0" xfId="0" applyNumberFormat="1" applyFont="1" applyFill="1" applyAlignment="1">
      <alignment horizontal="right" vertical="center" wrapText="1"/>
    </xf>
    <xf numFmtId="167" fontId="2" fillId="21" borderId="0" xfId="0" applyNumberFormat="1" applyFont="1" applyFill="1" applyAlignment="1">
      <alignment horizontal="right" vertical="center" wrapText="1"/>
    </xf>
    <xf numFmtId="167" fontId="11" fillId="0" borderId="3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 indent="1"/>
    </xf>
    <xf numFmtId="0" fontId="23" fillId="0" borderId="0" xfId="0" applyFont="1" applyAlignment="1">
      <alignment horizontal="left" vertical="top" wrapText="1"/>
    </xf>
    <xf numFmtId="167" fontId="22" fillId="21" borderId="0" xfId="0" applyNumberFormat="1" applyFont="1" applyFill="1" applyAlignment="1">
      <alignment horizontal="right" vertical="center" wrapText="1"/>
    </xf>
    <xf numFmtId="167" fontId="22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left" vertical="top" wrapText="1"/>
    </xf>
    <xf numFmtId="167" fontId="22" fillId="14" borderId="0" xfId="0" applyNumberFormat="1" applyFont="1" applyFill="1" applyAlignment="1">
      <alignment horizontal="right" vertical="center" wrapText="1"/>
    </xf>
    <xf numFmtId="167" fontId="24" fillId="0" borderId="0" xfId="0" applyNumberFormat="1" applyFont="1"/>
    <xf numFmtId="167" fontId="22" fillId="0" borderId="0" xfId="0" applyNumberFormat="1" applyFont="1" applyFill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 indent="1"/>
    </xf>
    <xf numFmtId="167" fontId="2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Fill="1"/>
    <xf numFmtId="9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3"/>
  <sheetViews>
    <sheetView tabSelected="1" topLeftCell="B55" workbookViewId="0">
      <pane xSplit="8220" ySplit="1488" topLeftCell="G106" activePane="bottomRight"/>
      <selection activeCell="J112" sqref="J112:L112"/>
      <selection pane="topRight" activeCell="N55" sqref="N1:P1048576"/>
      <selection pane="bottomLeft" activeCell="B102" sqref="A102:XFD102"/>
      <selection pane="bottomRight" activeCell="J113" sqref="J113:L123"/>
    </sheetView>
  </sheetViews>
  <sheetFormatPr baseColWidth="10" defaultColWidth="8.88671875" defaultRowHeight="14.4" x14ac:dyDescent="0.3"/>
  <cols>
    <col min="1" max="1" width="68.109375" bestFit="1" customWidth="1"/>
    <col min="2" max="2" width="18.109375" bestFit="1" customWidth="1"/>
    <col min="3" max="3" width="11.5546875" style="16" bestFit="1" customWidth="1"/>
    <col min="4" max="4" width="10.44140625" style="16" bestFit="1" customWidth="1"/>
    <col min="5" max="5" width="11.5546875" style="16" bestFit="1" customWidth="1"/>
    <col min="6" max="6" width="20.6640625" style="16" bestFit="1" customWidth="1"/>
    <col min="7" max="9" width="10.33203125" bestFit="1" customWidth="1"/>
    <col min="10" max="11" width="10.5546875" bestFit="1" customWidth="1"/>
    <col min="12" max="12" width="8.88671875" style="78"/>
    <col min="14" max="14" width="9.33203125" bestFit="1" customWidth="1"/>
    <col min="15" max="15" width="10.5546875" bestFit="1" customWidth="1"/>
    <col min="16" max="16" width="7" bestFit="1" customWidth="1"/>
  </cols>
  <sheetData>
    <row r="1" spans="1:12" ht="30.45" customHeight="1" x14ac:dyDescent="0.3">
      <c r="A1" s="34" t="s">
        <v>96</v>
      </c>
      <c r="B1" s="1"/>
      <c r="C1" s="62" t="s">
        <v>54</v>
      </c>
      <c r="D1" s="62" t="s">
        <v>55</v>
      </c>
      <c r="E1" s="62" t="s">
        <v>56</v>
      </c>
      <c r="F1" s="62" t="s">
        <v>57</v>
      </c>
      <c r="G1" s="61" t="s">
        <v>103</v>
      </c>
      <c r="H1" s="61" t="s">
        <v>104</v>
      </c>
      <c r="I1" s="61" t="s">
        <v>105</v>
      </c>
      <c r="J1" s="61" t="s">
        <v>92</v>
      </c>
      <c r="K1" s="61" t="s">
        <v>93</v>
      </c>
      <c r="L1" s="61" t="s">
        <v>94</v>
      </c>
    </row>
    <row r="2" spans="1:12" ht="30.45" customHeight="1" x14ac:dyDescent="0.3">
      <c r="A2" s="73" t="s">
        <v>98</v>
      </c>
      <c r="B2" s="33"/>
      <c r="C2" s="72"/>
      <c r="D2" s="72"/>
      <c r="E2" s="72"/>
      <c r="F2" s="72"/>
      <c r="G2" s="75">
        <v>0.43</v>
      </c>
      <c r="H2" s="75">
        <v>0.26</v>
      </c>
      <c r="I2" s="75">
        <v>0.31</v>
      </c>
      <c r="J2" s="61"/>
      <c r="K2" s="61"/>
      <c r="L2" s="61"/>
    </row>
    <row r="3" spans="1:12" ht="16.8" customHeight="1" x14ac:dyDescent="0.3">
      <c r="A3" s="71" t="s">
        <v>97</v>
      </c>
      <c r="B3" s="2"/>
      <c r="C3" s="12"/>
      <c r="D3" s="12"/>
      <c r="E3" s="12"/>
      <c r="F3" s="12"/>
    </row>
    <row r="4" spans="1:12" ht="13.65" customHeight="1" x14ac:dyDescent="0.3">
      <c r="A4" s="3" t="s">
        <v>0</v>
      </c>
      <c r="B4" s="4"/>
      <c r="C4" s="60">
        <v>195.26</v>
      </c>
      <c r="D4" s="13">
        <v>32.54</v>
      </c>
      <c r="E4" s="13">
        <v>195.26</v>
      </c>
      <c r="F4" s="13"/>
      <c r="J4" s="43"/>
    </row>
    <row r="5" spans="1:12" ht="13.65" customHeight="1" x14ac:dyDescent="0.3">
      <c r="A5" s="3" t="s">
        <v>1</v>
      </c>
      <c r="B5" s="4"/>
      <c r="C5" s="60">
        <v>182.47</v>
      </c>
      <c r="D5" s="13">
        <v>30.41</v>
      </c>
      <c r="E5" s="13">
        <v>182.47</v>
      </c>
      <c r="F5" s="13"/>
      <c r="J5" s="43"/>
    </row>
    <row r="6" spans="1:12" ht="13.65" customHeight="1" x14ac:dyDescent="0.3">
      <c r="A6" s="3" t="s">
        <v>2</v>
      </c>
      <c r="B6" s="4"/>
      <c r="C6" s="60">
        <v>203.95</v>
      </c>
      <c r="D6" s="13">
        <v>23.32</v>
      </c>
      <c r="E6" s="13">
        <v>203.95</v>
      </c>
      <c r="F6" s="13"/>
      <c r="J6" s="43"/>
    </row>
    <row r="7" spans="1:12" ht="13.65" customHeight="1" x14ac:dyDescent="0.3">
      <c r="A7" s="3" t="s">
        <v>3</v>
      </c>
      <c r="B7" s="4"/>
      <c r="C7" s="60">
        <v>198.81</v>
      </c>
      <c r="D7" s="13">
        <v>33.130000000000003</v>
      </c>
      <c r="E7" s="13">
        <v>198.81</v>
      </c>
      <c r="F7" s="13"/>
      <c r="J7" s="43"/>
    </row>
    <row r="8" spans="1:12" ht="13.65" customHeight="1" x14ac:dyDescent="0.3">
      <c r="A8" s="3" t="s">
        <v>4</v>
      </c>
      <c r="B8" s="4"/>
      <c r="C8" s="60">
        <v>224.34</v>
      </c>
      <c r="D8" s="13">
        <v>37.39</v>
      </c>
      <c r="E8" s="13">
        <v>224.34</v>
      </c>
      <c r="F8" s="13"/>
      <c r="J8" s="43"/>
    </row>
    <row r="9" spans="1:12" ht="13.65" customHeight="1" x14ac:dyDescent="0.3">
      <c r="A9" s="3" t="s">
        <v>5</v>
      </c>
      <c r="B9" s="4"/>
      <c r="C9" s="60">
        <v>222.93</v>
      </c>
      <c r="D9" s="13">
        <v>37.15</v>
      </c>
      <c r="E9" s="13">
        <v>222.93</v>
      </c>
      <c r="F9" s="13"/>
      <c r="J9" s="43"/>
    </row>
    <row r="10" spans="1:12" ht="16.8" customHeight="1" x14ac:dyDescent="0.3">
      <c r="A10" s="5"/>
      <c r="B10" s="6" t="s">
        <v>6</v>
      </c>
      <c r="C10" s="14">
        <f>SUM(C4:C9)</f>
        <v>1227.76</v>
      </c>
      <c r="D10" s="14">
        <f>SUM(D4:D9)</f>
        <v>193.94000000000003</v>
      </c>
      <c r="E10" s="14">
        <f>SUM(E4:E9)</f>
        <v>1227.76</v>
      </c>
      <c r="F10" s="14">
        <f>SUM(F4:F9)</f>
        <v>0</v>
      </c>
      <c r="J10" s="74"/>
    </row>
    <row r="11" spans="1:12" ht="16.05" customHeight="1" x14ac:dyDescent="0.3">
      <c r="A11" s="3" t="s">
        <v>7</v>
      </c>
      <c r="B11" s="4"/>
      <c r="C11" s="15"/>
      <c r="D11" s="15"/>
      <c r="E11" s="15"/>
      <c r="F11" s="15"/>
      <c r="J11" s="74"/>
    </row>
    <row r="12" spans="1:12" ht="13.65" customHeight="1" x14ac:dyDescent="0.3">
      <c r="A12" s="3" t="s">
        <v>8</v>
      </c>
      <c r="B12" s="4"/>
      <c r="C12" s="60">
        <v>10308.86</v>
      </c>
      <c r="D12" s="13"/>
      <c r="E12" s="13"/>
      <c r="F12" s="43">
        <v>10308.86</v>
      </c>
      <c r="J12" s="43"/>
    </row>
    <row r="13" spans="1:12" ht="16.8" customHeight="1" x14ac:dyDescent="0.3">
      <c r="A13" s="5"/>
      <c r="B13" s="6" t="s">
        <v>9</v>
      </c>
      <c r="C13" s="14">
        <f>SUM(C12)</f>
        <v>10308.86</v>
      </c>
      <c r="D13" s="14">
        <f>SUM(D12)</f>
        <v>0</v>
      </c>
      <c r="E13" s="14">
        <f>SUM(E12)</f>
        <v>0</v>
      </c>
      <c r="F13" s="14">
        <f>SUM(F12)</f>
        <v>10308.86</v>
      </c>
      <c r="J13" s="74"/>
    </row>
    <row r="14" spans="1:12" ht="16.05" customHeight="1" x14ac:dyDescent="0.3">
      <c r="A14" s="3" t="s">
        <v>10</v>
      </c>
      <c r="B14" s="4"/>
      <c r="C14" s="15"/>
      <c r="D14" s="15"/>
      <c r="E14" s="15"/>
      <c r="F14" s="15"/>
      <c r="J14" s="74"/>
    </row>
    <row r="15" spans="1:12" ht="13.65" customHeight="1" x14ac:dyDescent="0.3">
      <c r="A15" s="3" t="s">
        <v>11</v>
      </c>
      <c r="B15" s="4"/>
      <c r="C15" s="60">
        <v>229.36</v>
      </c>
      <c r="D15" s="13">
        <v>38.229999999999997</v>
      </c>
      <c r="E15" s="13"/>
      <c r="F15" s="13">
        <v>229.36</v>
      </c>
      <c r="J15" s="43"/>
    </row>
    <row r="16" spans="1:12" ht="13.65" customHeight="1" x14ac:dyDescent="0.3">
      <c r="A16" s="3" t="s">
        <v>12</v>
      </c>
      <c r="B16" s="4"/>
      <c r="C16" s="60">
        <v>229.36</v>
      </c>
      <c r="D16" s="13">
        <v>38.229999999999997</v>
      </c>
      <c r="E16" s="13"/>
      <c r="F16" s="13">
        <v>229.36</v>
      </c>
      <c r="J16" s="43"/>
    </row>
    <row r="17" spans="1:10" ht="13.65" customHeight="1" x14ac:dyDescent="0.3">
      <c r="A17" s="63" t="s">
        <v>95</v>
      </c>
      <c r="B17" s="64"/>
      <c r="C17" s="65">
        <v>229.36</v>
      </c>
      <c r="D17" s="66">
        <v>38.26</v>
      </c>
      <c r="E17" s="66"/>
      <c r="F17" s="66">
        <v>229.36</v>
      </c>
      <c r="J17" s="70"/>
    </row>
    <row r="18" spans="1:10" ht="13.65" customHeight="1" x14ac:dyDescent="0.3">
      <c r="A18" s="3" t="s">
        <v>13</v>
      </c>
      <c r="B18" s="4"/>
      <c r="C18" s="60">
        <v>228</v>
      </c>
      <c r="D18" s="13">
        <v>38</v>
      </c>
      <c r="E18" s="13"/>
      <c r="F18" s="13">
        <v>228</v>
      </c>
      <c r="J18" s="43"/>
    </row>
    <row r="19" spans="1:10" ht="13.65" customHeight="1" x14ac:dyDescent="0.3">
      <c r="A19" s="3" t="s">
        <v>14</v>
      </c>
      <c r="B19" s="4"/>
      <c r="C19" s="60">
        <v>228</v>
      </c>
      <c r="D19" s="13">
        <v>38</v>
      </c>
      <c r="E19" s="13"/>
      <c r="F19" s="13">
        <v>228</v>
      </c>
      <c r="J19" s="43"/>
    </row>
    <row r="20" spans="1:10" ht="13.65" customHeight="1" x14ac:dyDescent="0.3">
      <c r="A20" s="3" t="s">
        <v>15</v>
      </c>
      <c r="B20" s="4"/>
      <c r="C20" s="60">
        <v>241.97</v>
      </c>
      <c r="D20" s="13">
        <v>40.33</v>
      </c>
      <c r="E20" s="13"/>
      <c r="F20" s="13">
        <v>241.97</v>
      </c>
    </row>
    <row r="21" spans="1:10" ht="13.65" customHeight="1" x14ac:dyDescent="0.3">
      <c r="A21" s="3" t="s">
        <v>16</v>
      </c>
      <c r="B21" s="4"/>
      <c r="C21" s="60">
        <v>684</v>
      </c>
      <c r="D21" s="13">
        <v>114</v>
      </c>
      <c r="E21" s="13"/>
      <c r="F21" s="13">
        <v>684</v>
      </c>
    </row>
    <row r="22" spans="1:10" ht="16.8" customHeight="1" x14ac:dyDescent="0.3">
      <c r="A22" s="5"/>
      <c r="B22" s="6" t="s">
        <v>17</v>
      </c>
      <c r="C22" s="14">
        <f>SUM(C15:C21)</f>
        <v>2070.0500000000002</v>
      </c>
      <c r="D22" s="14">
        <f t="shared" ref="D22:F22" si="0">SUM(D15:D21)</f>
        <v>345.05</v>
      </c>
      <c r="E22" s="14">
        <f t="shared" si="0"/>
        <v>0</v>
      </c>
      <c r="F22" s="14">
        <f t="shared" si="0"/>
        <v>2070.0500000000002</v>
      </c>
    </row>
    <row r="23" spans="1:10" ht="16.05" customHeight="1" x14ac:dyDescent="0.3">
      <c r="A23" s="3" t="s">
        <v>18</v>
      </c>
      <c r="B23" s="4"/>
      <c r="C23" s="15"/>
      <c r="D23" s="15"/>
      <c r="E23" s="15"/>
      <c r="F23" s="15"/>
    </row>
    <row r="24" spans="1:10" ht="13.65" customHeight="1" x14ac:dyDescent="0.3">
      <c r="A24" s="3" t="s">
        <v>19</v>
      </c>
      <c r="B24" s="4"/>
      <c r="C24" s="60">
        <v>468</v>
      </c>
      <c r="D24" s="13">
        <v>78</v>
      </c>
      <c r="E24" s="13">
        <v>468</v>
      </c>
      <c r="F24" s="13"/>
    </row>
    <row r="25" spans="1:10" ht="13.65" customHeight="1" x14ac:dyDescent="0.3">
      <c r="A25" s="3" t="s">
        <v>20</v>
      </c>
      <c r="B25" s="4"/>
      <c r="C25" s="60">
        <v>487.2</v>
      </c>
      <c r="D25" s="13">
        <v>81.2</v>
      </c>
      <c r="E25" s="13">
        <v>487.2</v>
      </c>
      <c r="F25" s="13"/>
    </row>
    <row r="26" spans="1:10" ht="13.65" customHeight="1" x14ac:dyDescent="0.3">
      <c r="A26" s="3" t="s">
        <v>21</v>
      </c>
      <c r="B26" s="4"/>
      <c r="C26" s="60">
        <v>487.2</v>
      </c>
      <c r="D26" s="13">
        <v>81.2</v>
      </c>
      <c r="E26" s="13">
        <v>487.2</v>
      </c>
      <c r="F26" s="13"/>
    </row>
    <row r="27" spans="1:10" ht="16.8" customHeight="1" x14ac:dyDescent="0.3">
      <c r="A27" s="5"/>
      <c r="B27" s="6" t="s">
        <v>22</v>
      </c>
      <c r="C27" s="14">
        <f>SUM(C24:C26)</f>
        <v>1442.4</v>
      </c>
      <c r="D27" s="14">
        <f>SUM(D24:D26)</f>
        <v>240.39999999999998</v>
      </c>
      <c r="E27" s="14">
        <f>SUM(E24:E26)</f>
        <v>1442.4</v>
      </c>
      <c r="F27" s="14">
        <f>SUM(F24:F26)</f>
        <v>0</v>
      </c>
    </row>
    <row r="28" spans="1:10" ht="16.8" customHeight="1" x14ac:dyDescent="0.3">
      <c r="A28" s="3" t="s">
        <v>23</v>
      </c>
      <c r="B28" s="4"/>
      <c r="C28" s="15"/>
      <c r="D28" s="15"/>
      <c r="E28" s="15"/>
      <c r="F28" s="15"/>
    </row>
    <row r="29" spans="1:10" ht="13.65" customHeight="1" x14ac:dyDescent="0.3">
      <c r="A29" s="3" t="s">
        <v>24</v>
      </c>
      <c r="B29" s="4"/>
      <c r="C29" s="60">
        <v>791.71</v>
      </c>
      <c r="D29" s="13">
        <v>131.94999999999999</v>
      </c>
      <c r="E29" s="13"/>
      <c r="F29" s="13">
        <v>791.71</v>
      </c>
    </row>
    <row r="30" spans="1:10" ht="13.65" customHeight="1" x14ac:dyDescent="0.3">
      <c r="A30" s="3" t="s">
        <v>25</v>
      </c>
      <c r="B30" s="4"/>
      <c r="C30" s="60">
        <v>297</v>
      </c>
      <c r="D30" s="13">
        <v>27</v>
      </c>
      <c r="E30" s="13"/>
      <c r="F30" s="13">
        <v>297</v>
      </c>
    </row>
    <row r="31" spans="1:10" ht="13.65" customHeight="1" x14ac:dyDescent="0.3">
      <c r="A31" s="3" t="s">
        <v>26</v>
      </c>
      <c r="B31" s="4"/>
      <c r="C31" s="60">
        <v>5208</v>
      </c>
      <c r="D31" s="13">
        <v>868</v>
      </c>
      <c r="E31" s="13"/>
      <c r="F31" s="13">
        <v>5208</v>
      </c>
    </row>
    <row r="32" spans="1:10" ht="16.8" customHeight="1" x14ac:dyDescent="0.3">
      <c r="A32" s="5"/>
      <c r="B32" s="6" t="s">
        <v>27</v>
      </c>
      <c r="C32" s="14">
        <f>SUM(C29:C31)</f>
        <v>6296.71</v>
      </c>
      <c r="D32" s="14">
        <f t="shared" ref="D32:F32" si="1">SUM(D29:D31)</f>
        <v>1026.95</v>
      </c>
      <c r="E32" s="14">
        <f t="shared" si="1"/>
        <v>0</v>
      </c>
      <c r="F32" s="14">
        <f t="shared" si="1"/>
        <v>6296.71</v>
      </c>
    </row>
    <row r="33" spans="1:6" ht="16.8" customHeight="1" x14ac:dyDescent="0.3">
      <c r="A33" s="3" t="s">
        <v>28</v>
      </c>
      <c r="B33" s="4"/>
      <c r="C33" s="15"/>
      <c r="D33" s="15"/>
      <c r="E33" s="15"/>
      <c r="F33" s="15"/>
    </row>
    <row r="34" spans="1:6" ht="13.65" customHeight="1" x14ac:dyDescent="0.3">
      <c r="A34" s="3" t="s">
        <v>29</v>
      </c>
      <c r="B34" s="4"/>
      <c r="C34" s="60">
        <v>1700</v>
      </c>
      <c r="D34" s="13">
        <v>283.33</v>
      </c>
      <c r="E34" s="13"/>
      <c r="F34" s="13">
        <v>1700</v>
      </c>
    </row>
    <row r="35" spans="1:6" ht="13.65" customHeight="1" x14ac:dyDescent="0.3">
      <c r="A35" s="3" t="s">
        <v>30</v>
      </c>
      <c r="B35" s="4"/>
      <c r="C35" s="60">
        <v>5928</v>
      </c>
      <c r="D35" s="13">
        <v>988</v>
      </c>
      <c r="E35" s="13"/>
      <c r="F35" s="13">
        <v>5928</v>
      </c>
    </row>
    <row r="36" spans="1:6" ht="13.65" customHeight="1" x14ac:dyDescent="0.3">
      <c r="A36" s="3" t="s">
        <v>31</v>
      </c>
      <c r="B36" s="4"/>
      <c r="C36" s="60">
        <v>5928</v>
      </c>
      <c r="D36" s="13">
        <v>988</v>
      </c>
      <c r="E36" s="13"/>
      <c r="F36" s="13">
        <v>5928</v>
      </c>
    </row>
    <row r="37" spans="1:6" ht="13.65" customHeight="1" x14ac:dyDescent="0.3">
      <c r="A37" s="3" t="s">
        <v>32</v>
      </c>
      <c r="B37" s="4"/>
      <c r="C37" s="60">
        <v>-2964</v>
      </c>
      <c r="D37" s="13">
        <v>-494</v>
      </c>
      <c r="E37" s="13"/>
      <c r="F37" s="13">
        <v>-2964</v>
      </c>
    </row>
    <row r="38" spans="1:6" ht="16.8" customHeight="1" x14ac:dyDescent="0.3">
      <c r="A38" s="5"/>
      <c r="B38" s="6" t="s">
        <v>33</v>
      </c>
      <c r="C38" s="14">
        <f>SUM(C34:C37)</f>
        <v>10592</v>
      </c>
      <c r="D38" s="14">
        <f t="shared" ref="D38:F38" si="2">SUM(D34:D37)</f>
        <v>1765.33</v>
      </c>
      <c r="E38" s="14">
        <f t="shared" si="2"/>
        <v>0</v>
      </c>
      <c r="F38" s="14">
        <f t="shared" si="2"/>
        <v>10592</v>
      </c>
    </row>
    <row r="39" spans="1:6" ht="16.05" customHeight="1" x14ac:dyDescent="0.3">
      <c r="A39" s="3" t="s">
        <v>34</v>
      </c>
      <c r="B39" s="4"/>
      <c r="C39" s="15"/>
      <c r="D39" s="15"/>
      <c r="E39" s="15"/>
      <c r="F39" s="15"/>
    </row>
    <row r="40" spans="1:6" ht="13.65" customHeight="1" x14ac:dyDescent="0.3">
      <c r="A40" s="3" t="s">
        <v>35</v>
      </c>
      <c r="B40" s="4"/>
      <c r="C40" s="60">
        <v>264</v>
      </c>
      <c r="D40" s="13">
        <v>44</v>
      </c>
      <c r="E40" s="13"/>
      <c r="F40" s="13">
        <v>264</v>
      </c>
    </row>
    <row r="41" spans="1:6" ht="13.65" customHeight="1" x14ac:dyDescent="0.3">
      <c r="A41" s="3" t="s">
        <v>36</v>
      </c>
      <c r="B41" s="4"/>
      <c r="C41" s="60">
        <v>1023</v>
      </c>
      <c r="D41" s="13">
        <v>170.5</v>
      </c>
      <c r="E41" s="13"/>
      <c r="F41" s="13">
        <v>1023</v>
      </c>
    </row>
    <row r="42" spans="1:6" ht="16.8" customHeight="1" x14ac:dyDescent="0.3">
      <c r="A42" s="5"/>
      <c r="B42" s="6" t="s">
        <v>37</v>
      </c>
      <c r="C42" s="14">
        <f>SUM(C40:C41)</f>
        <v>1287</v>
      </c>
      <c r="D42" s="14">
        <f>SUM(D40:D41)</f>
        <v>214.5</v>
      </c>
      <c r="E42" s="14">
        <f t="shared" ref="E42:F42" si="3">SUM(E40:E41)</f>
        <v>0</v>
      </c>
      <c r="F42" s="14">
        <f t="shared" si="3"/>
        <v>1287</v>
      </c>
    </row>
    <row r="43" spans="1:6" ht="16.05" customHeight="1" x14ac:dyDescent="0.3">
      <c r="A43" s="3" t="s">
        <v>38</v>
      </c>
      <c r="B43" s="4"/>
      <c r="C43" s="15"/>
      <c r="D43" s="15"/>
      <c r="E43" s="15"/>
      <c r="F43" s="15"/>
    </row>
    <row r="44" spans="1:6" ht="13.65" customHeight="1" x14ac:dyDescent="0.3">
      <c r="A44" s="3" t="s">
        <v>39</v>
      </c>
      <c r="B44" s="4"/>
      <c r="C44" s="60">
        <v>1.24</v>
      </c>
      <c r="D44" s="13"/>
      <c r="E44" s="13"/>
      <c r="F44" s="13">
        <v>1.24</v>
      </c>
    </row>
    <row r="45" spans="1:6" ht="12" customHeight="1" x14ac:dyDescent="0.3">
      <c r="A45" s="5"/>
      <c r="B45" s="6" t="s">
        <v>40</v>
      </c>
      <c r="C45" s="14">
        <f>SUM(C44)</f>
        <v>1.24</v>
      </c>
      <c r="D45" s="14">
        <f t="shared" ref="D45:F45" si="4">SUM(D44)</f>
        <v>0</v>
      </c>
      <c r="E45" s="14">
        <f t="shared" si="4"/>
        <v>0</v>
      </c>
      <c r="F45" s="14">
        <f t="shared" si="4"/>
        <v>1.24</v>
      </c>
    </row>
    <row r="46" spans="1:6" x14ac:dyDescent="0.3">
      <c r="A46" s="3" t="s">
        <v>41</v>
      </c>
      <c r="B46" s="4"/>
      <c r="C46" s="20"/>
      <c r="D46" s="15"/>
    </row>
    <row r="47" spans="1:6" x14ac:dyDescent="0.3">
      <c r="A47" s="17" t="s">
        <v>58</v>
      </c>
      <c r="B47" s="18"/>
      <c r="C47" s="59">
        <v>26</v>
      </c>
      <c r="D47" s="22">
        <v>4.33</v>
      </c>
      <c r="E47" s="23"/>
      <c r="F47" s="32">
        <v>26</v>
      </c>
    </row>
    <row r="48" spans="1:6" x14ac:dyDescent="0.3">
      <c r="A48" s="17" t="s">
        <v>59</v>
      </c>
      <c r="B48" s="18"/>
      <c r="C48" s="21">
        <v>26</v>
      </c>
      <c r="D48" s="22">
        <v>4.33</v>
      </c>
      <c r="E48" s="23"/>
      <c r="F48" s="32">
        <v>26</v>
      </c>
    </row>
    <row r="49" spans="1:12" x14ac:dyDescent="0.3">
      <c r="A49" s="17" t="s">
        <v>60</v>
      </c>
      <c r="B49" s="18"/>
      <c r="C49" s="21">
        <v>26</v>
      </c>
      <c r="D49" s="22">
        <v>5.2</v>
      </c>
      <c r="E49" s="23"/>
      <c r="F49" s="32">
        <v>26</v>
      </c>
    </row>
    <row r="50" spans="1:12" x14ac:dyDescent="0.3">
      <c r="A50" s="5"/>
      <c r="B50" s="7" t="s">
        <v>6</v>
      </c>
      <c r="C50" s="24">
        <f>SUM(C47:C49)</f>
        <v>78</v>
      </c>
      <c r="D50" s="24">
        <f t="shared" ref="D50:F50" si="5">SUM(D47:D49)</f>
        <v>13.86</v>
      </c>
      <c r="E50" s="24">
        <f t="shared" si="5"/>
        <v>0</v>
      </c>
      <c r="F50" s="24">
        <f t="shared" si="5"/>
        <v>78</v>
      </c>
    </row>
    <row r="51" spans="1:12" x14ac:dyDescent="0.3">
      <c r="A51" s="4"/>
      <c r="B51" s="4"/>
      <c r="C51" s="20"/>
      <c r="D51" s="15"/>
      <c r="E51" s="15"/>
      <c r="F51" s="15"/>
    </row>
    <row r="52" spans="1:12" x14ac:dyDescent="0.3">
      <c r="A52" s="8" t="s">
        <v>42</v>
      </c>
      <c r="B52" s="5"/>
      <c r="C52" s="25">
        <v>33074.660000000003</v>
      </c>
      <c r="D52" s="26">
        <v>3761.77</v>
      </c>
      <c r="E52" s="31">
        <f>E10+E27</f>
        <v>2670.16</v>
      </c>
      <c r="F52" s="31">
        <v>30404.5</v>
      </c>
      <c r="G52" s="16">
        <f>C52*G2</f>
        <v>14222.103800000001</v>
      </c>
      <c r="H52" s="16">
        <f>C52*H2</f>
        <v>8599.4116000000013</v>
      </c>
      <c r="I52" s="16">
        <f>C52*I2</f>
        <v>10253.144600000001</v>
      </c>
    </row>
    <row r="53" spans="1:12" x14ac:dyDescent="0.3">
      <c r="A53" s="41"/>
      <c r="B53" s="42"/>
      <c r="C53" s="43"/>
      <c r="D53" s="43"/>
      <c r="E53" s="43"/>
      <c r="F53" s="43"/>
    </row>
    <row r="54" spans="1:12" ht="25.65" customHeight="1" thickBot="1" x14ac:dyDescent="0.35">
      <c r="A54" s="50" t="s">
        <v>43</v>
      </c>
      <c r="B54" s="45"/>
      <c r="C54" s="51"/>
      <c r="D54" s="52"/>
      <c r="E54" s="52"/>
      <c r="F54" s="52"/>
    </row>
    <row r="55" spans="1:12" ht="30.45" customHeight="1" x14ac:dyDescent="0.3">
      <c r="A55" s="73" t="s">
        <v>99</v>
      </c>
      <c r="B55" s="33"/>
      <c r="C55" s="72"/>
      <c r="D55" s="72"/>
      <c r="E55" s="72"/>
      <c r="F55" s="72"/>
      <c r="G55" s="75">
        <v>0.45</v>
      </c>
      <c r="H55" s="75">
        <v>0.24</v>
      </c>
      <c r="I55" s="75">
        <v>0.31</v>
      </c>
      <c r="J55" s="61"/>
      <c r="K55" s="61"/>
      <c r="L55" s="61"/>
    </row>
    <row r="56" spans="1:12" x14ac:dyDescent="0.3">
      <c r="A56" s="47" t="s">
        <v>44</v>
      </c>
      <c r="B56" s="33"/>
      <c r="C56" s="48"/>
      <c r="D56" s="49"/>
      <c r="E56" s="49"/>
      <c r="F56" s="49"/>
    </row>
    <row r="57" spans="1:12" x14ac:dyDescent="0.3">
      <c r="A57" s="17" t="s">
        <v>61</v>
      </c>
      <c r="B57" s="19"/>
      <c r="C57" s="27">
        <v>872.22</v>
      </c>
      <c r="D57" s="22">
        <v>145.37</v>
      </c>
      <c r="E57" s="28"/>
      <c r="F57" s="32">
        <v>872.22</v>
      </c>
    </row>
    <row r="58" spans="1:12" x14ac:dyDescent="0.3">
      <c r="A58" s="17" t="s">
        <v>62</v>
      </c>
      <c r="B58" s="19"/>
      <c r="C58" s="27">
        <v>812.22</v>
      </c>
      <c r="D58" s="22">
        <v>135.37</v>
      </c>
      <c r="E58" s="28"/>
      <c r="F58" s="32">
        <v>812.22</v>
      </c>
    </row>
    <row r="59" spans="1:12" x14ac:dyDescent="0.3">
      <c r="A59" s="17" t="s">
        <v>63</v>
      </c>
      <c r="B59" s="19"/>
      <c r="C59" s="29">
        <v>856.9</v>
      </c>
      <c r="D59" s="22">
        <v>142.82</v>
      </c>
      <c r="E59" s="28"/>
      <c r="F59" s="32">
        <v>856.9</v>
      </c>
    </row>
    <row r="60" spans="1:12" x14ac:dyDescent="0.3">
      <c r="A60" s="63" t="s">
        <v>63</v>
      </c>
      <c r="B60" s="67"/>
      <c r="C60" s="68">
        <v>-856.9</v>
      </c>
      <c r="D60" s="66">
        <v>-142.82</v>
      </c>
      <c r="E60" s="69"/>
      <c r="F60" s="70">
        <v>-856.9</v>
      </c>
    </row>
    <row r="61" spans="1:12" x14ac:dyDescent="0.3">
      <c r="A61" s="63" t="s">
        <v>63</v>
      </c>
      <c r="B61" s="67"/>
      <c r="C61" s="68">
        <v>627.54</v>
      </c>
      <c r="D61" s="66">
        <v>125.51</v>
      </c>
      <c r="E61" s="69"/>
      <c r="F61" s="70">
        <v>627.54</v>
      </c>
    </row>
    <row r="62" spans="1:12" x14ac:dyDescent="0.3">
      <c r="A62" s="17" t="s">
        <v>64</v>
      </c>
      <c r="B62" s="19"/>
      <c r="C62" s="29">
        <v>856.9</v>
      </c>
      <c r="D62" s="22">
        <v>142.82</v>
      </c>
      <c r="E62" s="28"/>
      <c r="F62" s="32">
        <v>856.9</v>
      </c>
    </row>
    <row r="63" spans="1:12" x14ac:dyDescent="0.3">
      <c r="A63" s="5"/>
      <c r="B63" s="7" t="s">
        <v>6</v>
      </c>
      <c r="C63" s="30">
        <f>SUM(C57:C62)</f>
        <v>3168.88</v>
      </c>
      <c r="D63" s="30">
        <f>SUM(D57:D62)</f>
        <v>549.06999999999994</v>
      </c>
      <c r="E63" s="30">
        <f>SUM(E57:E62)</f>
        <v>0</v>
      </c>
      <c r="F63" s="30">
        <f>SUM(F57:F62)</f>
        <v>3168.88</v>
      </c>
    </row>
    <row r="64" spans="1:12" x14ac:dyDescent="0.3">
      <c r="A64" s="3" t="s">
        <v>45</v>
      </c>
      <c r="B64" s="4"/>
      <c r="C64" s="20"/>
      <c r="D64" s="15"/>
    </row>
    <row r="65" spans="1:6" x14ac:dyDescent="0.3">
      <c r="A65" s="17" t="s">
        <v>65</v>
      </c>
      <c r="B65" s="19"/>
      <c r="C65" s="27">
        <v>1612.18</v>
      </c>
      <c r="D65" s="22">
        <v>268.7</v>
      </c>
      <c r="E65" s="32">
        <v>1612.18</v>
      </c>
      <c r="F65" s="32"/>
    </row>
    <row r="66" spans="1:6" x14ac:dyDescent="0.3">
      <c r="A66" s="17" t="s">
        <v>66</v>
      </c>
      <c r="B66" s="19"/>
      <c r="C66" s="27">
        <v>1612.18</v>
      </c>
      <c r="D66" s="22">
        <v>146.56</v>
      </c>
      <c r="E66" s="32">
        <v>1612.18</v>
      </c>
      <c r="F66" s="32"/>
    </row>
    <row r="67" spans="1:6" x14ac:dyDescent="0.3">
      <c r="A67" s="17" t="s">
        <v>67</v>
      </c>
      <c r="B67" s="19"/>
      <c r="C67" s="27">
        <v>-1064.04</v>
      </c>
      <c r="D67" s="22">
        <v>-96.73</v>
      </c>
      <c r="E67" s="32">
        <v>-1064.04</v>
      </c>
      <c r="F67" s="32"/>
    </row>
    <row r="68" spans="1:6" x14ac:dyDescent="0.3">
      <c r="A68" s="5"/>
      <c r="B68" s="7" t="s">
        <v>6</v>
      </c>
      <c r="C68" s="30">
        <f>SUM(C65:C67)</f>
        <v>2160.3200000000002</v>
      </c>
      <c r="D68" s="30">
        <f t="shared" ref="D68:F68" si="6">SUM(D65:D67)</f>
        <v>318.52999999999997</v>
      </c>
      <c r="E68" s="30">
        <f t="shared" si="6"/>
        <v>2160.3200000000002</v>
      </c>
      <c r="F68" s="30">
        <f t="shared" si="6"/>
        <v>0</v>
      </c>
    </row>
    <row r="69" spans="1:6" x14ac:dyDescent="0.3">
      <c r="A69" s="3" t="s">
        <v>46</v>
      </c>
      <c r="B69" s="4"/>
      <c r="C69" s="20"/>
      <c r="D69" s="15"/>
    </row>
    <row r="70" spans="1:6" ht="14.4" customHeight="1" x14ac:dyDescent="0.3">
      <c r="A70" s="17" t="s">
        <v>68</v>
      </c>
      <c r="B70" s="19"/>
      <c r="C70" s="27">
        <v>252.18</v>
      </c>
      <c r="D70" s="22">
        <v>42.03</v>
      </c>
      <c r="E70" s="28"/>
      <c r="F70" s="32">
        <v>252.18</v>
      </c>
    </row>
    <row r="71" spans="1:6" ht="14.4" customHeight="1" x14ac:dyDescent="0.3">
      <c r="A71" s="17" t="s">
        <v>69</v>
      </c>
      <c r="B71" s="19"/>
      <c r="C71" s="27">
        <v>252.18</v>
      </c>
      <c r="D71" s="22">
        <v>22.93</v>
      </c>
      <c r="E71" s="28"/>
      <c r="F71" s="32">
        <v>252.18</v>
      </c>
    </row>
    <row r="72" spans="1:6" ht="14.4" customHeight="1" x14ac:dyDescent="0.3">
      <c r="A72" s="17" t="s">
        <v>70</v>
      </c>
      <c r="B72" s="19"/>
      <c r="C72" s="29">
        <v>206.8</v>
      </c>
      <c r="D72" s="22">
        <v>34.47</v>
      </c>
      <c r="E72" s="28"/>
      <c r="F72" s="32">
        <v>206.8</v>
      </c>
    </row>
    <row r="73" spans="1:6" ht="14.4" customHeight="1" x14ac:dyDescent="0.3">
      <c r="A73" s="17" t="s">
        <v>71</v>
      </c>
      <c r="B73" s="19"/>
      <c r="C73" s="27">
        <v>252.18</v>
      </c>
      <c r="D73" s="22">
        <v>42.03</v>
      </c>
      <c r="E73" s="28"/>
      <c r="F73" s="32">
        <v>252.18</v>
      </c>
    </row>
    <row r="74" spans="1:6" x14ac:dyDescent="0.3">
      <c r="A74" s="5"/>
      <c r="B74" s="7" t="s">
        <v>6</v>
      </c>
      <c r="C74" s="30">
        <f>SUM(C70:C73)</f>
        <v>963.34000000000015</v>
      </c>
      <c r="D74" s="30">
        <f t="shared" ref="D74:F74" si="7">SUM(D70:D73)</f>
        <v>141.46</v>
      </c>
      <c r="E74" s="30">
        <f t="shared" si="7"/>
        <v>0</v>
      </c>
      <c r="F74" s="30">
        <f t="shared" si="7"/>
        <v>963.34000000000015</v>
      </c>
    </row>
    <row r="75" spans="1:6" x14ac:dyDescent="0.3">
      <c r="A75" s="3" t="s">
        <v>47</v>
      </c>
      <c r="B75" s="4"/>
      <c r="C75" s="20"/>
      <c r="D75" s="15"/>
    </row>
    <row r="76" spans="1:6" x14ac:dyDescent="0.3">
      <c r="A76" s="17" t="s">
        <v>72</v>
      </c>
      <c r="B76" s="19"/>
      <c r="C76" s="27">
        <v>562.65</v>
      </c>
      <c r="D76" s="22">
        <v>51.15</v>
      </c>
      <c r="E76" s="28">
        <v>562.65</v>
      </c>
      <c r="F76" s="28"/>
    </row>
    <row r="77" spans="1:6" x14ac:dyDescent="0.3">
      <c r="A77" s="5"/>
      <c r="B77" s="7" t="s">
        <v>6</v>
      </c>
      <c r="C77" s="30">
        <f>SUM(C76)</f>
        <v>562.65</v>
      </c>
      <c r="D77" s="30">
        <f t="shared" ref="D77:F77" si="8">SUM(D76)</f>
        <v>51.15</v>
      </c>
      <c r="E77" s="30">
        <f t="shared" si="8"/>
        <v>562.65</v>
      </c>
      <c r="F77" s="30">
        <f t="shared" si="8"/>
        <v>0</v>
      </c>
    </row>
    <row r="78" spans="1:6" x14ac:dyDescent="0.3">
      <c r="A78" s="3" t="s">
        <v>48</v>
      </c>
      <c r="B78" s="4"/>
      <c r="C78" s="20"/>
      <c r="D78" s="15"/>
    </row>
    <row r="79" spans="1:6" x14ac:dyDescent="0.3">
      <c r="A79" s="17" t="s">
        <v>73</v>
      </c>
      <c r="B79" s="19"/>
      <c r="C79" s="27">
        <v>51.35</v>
      </c>
      <c r="D79" s="22">
        <v>8.56</v>
      </c>
      <c r="E79" s="28"/>
      <c r="F79" s="32">
        <v>51.35</v>
      </c>
    </row>
    <row r="80" spans="1:6" x14ac:dyDescent="0.3">
      <c r="A80" s="17" t="s">
        <v>74</v>
      </c>
      <c r="B80" s="19"/>
      <c r="C80" s="27">
        <v>52.31</v>
      </c>
      <c r="D80" s="22">
        <v>8.7200000000000006</v>
      </c>
      <c r="E80" s="28"/>
      <c r="F80" s="32">
        <v>52.31</v>
      </c>
    </row>
    <row r="81" spans="1:6" x14ac:dyDescent="0.3">
      <c r="A81" s="17" t="s">
        <v>75</v>
      </c>
      <c r="B81" s="19"/>
      <c r="C81" s="27">
        <v>49.55</v>
      </c>
      <c r="D81" s="22">
        <v>8.26</v>
      </c>
      <c r="E81" s="28"/>
      <c r="F81" s="32">
        <v>49.55</v>
      </c>
    </row>
    <row r="82" spans="1:6" x14ac:dyDescent="0.3">
      <c r="A82" s="17" t="s">
        <v>76</v>
      </c>
      <c r="B82" s="19"/>
      <c r="C82" s="27">
        <v>54.35</v>
      </c>
      <c r="D82" s="22">
        <v>9.06</v>
      </c>
      <c r="E82" s="28"/>
      <c r="F82" s="32">
        <v>54.35</v>
      </c>
    </row>
    <row r="83" spans="1:6" x14ac:dyDescent="0.3">
      <c r="A83" s="17" t="s">
        <v>77</v>
      </c>
      <c r="B83" s="19"/>
      <c r="C83" s="27">
        <v>51.47</v>
      </c>
      <c r="D83" s="22">
        <v>8.58</v>
      </c>
      <c r="E83" s="28"/>
      <c r="F83" s="32">
        <v>51.47</v>
      </c>
    </row>
    <row r="84" spans="1:6" x14ac:dyDescent="0.3">
      <c r="A84" s="17" t="s">
        <v>78</v>
      </c>
      <c r="B84" s="19"/>
      <c r="C84" s="27">
        <v>51.95</v>
      </c>
      <c r="D84" s="22">
        <v>8.66</v>
      </c>
      <c r="E84" s="28"/>
      <c r="F84" s="32">
        <v>51.95</v>
      </c>
    </row>
    <row r="85" spans="1:6" x14ac:dyDescent="0.3">
      <c r="A85" s="17" t="s">
        <v>79</v>
      </c>
      <c r="B85" s="19"/>
      <c r="C85" s="27">
        <v>50.03</v>
      </c>
      <c r="D85" s="22">
        <v>8.34</v>
      </c>
      <c r="E85" s="28"/>
      <c r="F85" s="32">
        <v>50.03</v>
      </c>
    </row>
    <row r="86" spans="1:6" x14ac:dyDescent="0.3">
      <c r="A86" s="17" t="s">
        <v>80</v>
      </c>
      <c r="B86" s="19"/>
      <c r="C86" s="27">
        <v>51.71</v>
      </c>
      <c r="D86" s="22">
        <v>8.6199999999999992</v>
      </c>
      <c r="E86" s="28"/>
      <c r="F86" s="32">
        <v>51.71</v>
      </c>
    </row>
    <row r="87" spans="1:6" x14ac:dyDescent="0.3">
      <c r="A87" s="17" t="s">
        <v>81</v>
      </c>
      <c r="B87" s="19"/>
      <c r="C87" s="27">
        <v>50.84</v>
      </c>
      <c r="D87" s="22">
        <v>8.4700000000000006</v>
      </c>
      <c r="E87" s="28"/>
      <c r="F87" s="32">
        <v>50.84</v>
      </c>
    </row>
    <row r="88" spans="1:6" x14ac:dyDescent="0.3">
      <c r="A88" s="17" t="s">
        <v>82</v>
      </c>
      <c r="B88" s="19"/>
      <c r="C88" s="27">
        <v>51.35</v>
      </c>
      <c r="D88" s="22">
        <v>8.56</v>
      </c>
      <c r="E88" s="28"/>
      <c r="F88" s="32">
        <v>51.35</v>
      </c>
    </row>
    <row r="89" spans="1:6" x14ac:dyDescent="0.3">
      <c r="A89" s="17" t="s">
        <v>83</v>
      </c>
      <c r="B89" s="19"/>
      <c r="C89" s="27">
        <v>52.31</v>
      </c>
      <c r="D89" s="22">
        <v>8.7200000000000006</v>
      </c>
      <c r="E89" s="28"/>
      <c r="F89" s="32">
        <v>52.31</v>
      </c>
    </row>
    <row r="90" spans="1:6" x14ac:dyDescent="0.3">
      <c r="A90" s="17" t="s">
        <v>84</v>
      </c>
      <c r="B90" s="19"/>
      <c r="C90" s="27">
        <v>55.32</v>
      </c>
      <c r="D90" s="22">
        <v>9.2200000000000006</v>
      </c>
      <c r="E90" s="28"/>
      <c r="F90" s="32">
        <v>55.32</v>
      </c>
    </row>
    <row r="91" spans="1:6" x14ac:dyDescent="0.3">
      <c r="A91" s="5"/>
      <c r="B91" s="7" t="s">
        <v>6</v>
      </c>
      <c r="C91" s="30">
        <f>SUM(C79:C90)</f>
        <v>622.54000000000008</v>
      </c>
      <c r="D91" s="30">
        <f>SUM(D79:D90)</f>
        <v>103.77000000000001</v>
      </c>
      <c r="E91" s="5"/>
      <c r="F91" s="30">
        <f>SUM(F79:F90)</f>
        <v>622.54000000000008</v>
      </c>
    </row>
    <row r="92" spans="1:6" x14ac:dyDescent="0.3">
      <c r="A92" s="17" t="s">
        <v>85</v>
      </c>
      <c r="B92" s="4"/>
      <c r="C92" s="20"/>
      <c r="D92" s="15"/>
    </row>
    <row r="93" spans="1:6" x14ac:dyDescent="0.3">
      <c r="A93" s="17" t="s">
        <v>86</v>
      </c>
      <c r="B93" s="19"/>
      <c r="C93" s="27">
        <v>3162.5</v>
      </c>
      <c r="D93" s="22">
        <v>287.5</v>
      </c>
      <c r="E93" s="28"/>
      <c r="F93" s="32">
        <v>3162.5</v>
      </c>
    </row>
    <row r="94" spans="1:6" x14ac:dyDescent="0.3">
      <c r="A94" s="5"/>
      <c r="B94" s="7" t="s">
        <v>6</v>
      </c>
      <c r="C94" s="30">
        <f>SUM(C93)</f>
        <v>3162.5</v>
      </c>
      <c r="D94" s="30">
        <f t="shared" ref="D94:F94" si="9">SUM(D93)</f>
        <v>287.5</v>
      </c>
      <c r="E94" s="30">
        <f t="shared" si="9"/>
        <v>0</v>
      </c>
      <c r="F94" s="30">
        <f t="shared" si="9"/>
        <v>3162.5</v>
      </c>
    </row>
    <row r="95" spans="1:6" ht="14.4" customHeight="1" x14ac:dyDescent="0.3">
      <c r="A95" s="35" t="s">
        <v>101</v>
      </c>
      <c r="B95" s="4"/>
      <c r="C95"/>
      <c r="D95"/>
      <c r="E95"/>
      <c r="F95"/>
    </row>
    <row r="96" spans="1:6" ht="14.4" customHeight="1" x14ac:dyDescent="0.3">
      <c r="A96" s="35" t="s">
        <v>102</v>
      </c>
      <c r="B96" s="4"/>
      <c r="C96" s="56">
        <v>3162.5</v>
      </c>
      <c r="D96" s="55">
        <v>287.5</v>
      </c>
      <c r="E96" s="55">
        <v>3162.5</v>
      </c>
      <c r="F96" s="58"/>
    </row>
    <row r="97" spans="1:12" ht="16.8" customHeight="1" x14ac:dyDescent="0.3">
      <c r="A97" s="5"/>
      <c r="B97" s="9" t="s">
        <v>49</v>
      </c>
      <c r="C97" s="37">
        <f>SUM(C96)</f>
        <v>3162.5</v>
      </c>
      <c r="D97" s="37">
        <f t="shared" ref="D97:F97" si="10">SUM(D96)</f>
        <v>287.5</v>
      </c>
      <c r="E97" s="37">
        <f t="shared" si="10"/>
        <v>3162.5</v>
      </c>
      <c r="F97" s="37">
        <f t="shared" si="10"/>
        <v>0</v>
      </c>
    </row>
    <row r="98" spans="1:12" ht="14.4" customHeight="1" x14ac:dyDescent="0.3">
      <c r="A98" s="4"/>
      <c r="B98" s="4"/>
      <c r="C98"/>
      <c r="D98"/>
      <c r="E98"/>
      <c r="F98"/>
    </row>
    <row r="99" spans="1:12" ht="16.8" customHeight="1" x14ac:dyDescent="0.3">
      <c r="A99" s="10" t="s">
        <v>51</v>
      </c>
      <c r="B99" s="5"/>
      <c r="C99" s="38">
        <v>14032.09</v>
      </c>
      <c r="D99" s="38">
        <v>1756.29</v>
      </c>
      <c r="E99" s="38">
        <v>5885.47</v>
      </c>
      <c r="F99" s="38">
        <v>8146.62</v>
      </c>
      <c r="G99" s="16">
        <f>C99*G55</f>
        <v>6314.4405000000006</v>
      </c>
      <c r="H99" s="16">
        <f>C99*H55</f>
        <v>3367.7015999999999</v>
      </c>
      <c r="I99" s="16">
        <f>C99*I55</f>
        <v>4349.9479000000001</v>
      </c>
    </row>
    <row r="100" spans="1:12" x14ac:dyDescent="0.3">
      <c r="A100" s="41"/>
      <c r="B100" s="42"/>
      <c r="C100" s="43"/>
      <c r="D100" s="43"/>
      <c r="E100" s="43"/>
      <c r="F100" s="43"/>
    </row>
    <row r="101" spans="1:12" ht="25.65" customHeight="1" thickBot="1" x14ac:dyDescent="0.35">
      <c r="A101" s="44" t="s">
        <v>52</v>
      </c>
      <c r="B101" s="45"/>
      <c r="C101" s="46"/>
      <c r="D101" s="46"/>
      <c r="E101" s="46"/>
      <c r="F101" s="46"/>
    </row>
    <row r="102" spans="1:12" ht="30.45" customHeight="1" x14ac:dyDescent="0.3">
      <c r="A102" s="73" t="s">
        <v>100</v>
      </c>
      <c r="B102" s="33"/>
      <c r="C102" s="72"/>
      <c r="D102" s="72"/>
      <c r="E102" s="72"/>
      <c r="F102" s="72"/>
      <c r="G102" s="75">
        <v>0.62</v>
      </c>
      <c r="H102" s="75">
        <v>0.34</v>
      </c>
      <c r="I102" s="75">
        <v>0.04</v>
      </c>
      <c r="J102" s="61"/>
      <c r="K102" s="61"/>
      <c r="L102" s="61"/>
    </row>
    <row r="103" spans="1:12" ht="14.4" customHeight="1" x14ac:dyDescent="0.3">
      <c r="A103" s="53" t="s">
        <v>88</v>
      </c>
      <c r="B103" s="33"/>
      <c r="C103"/>
      <c r="D103"/>
      <c r="E103"/>
      <c r="F103"/>
    </row>
    <row r="104" spans="1:12" ht="14.4" customHeight="1" x14ac:dyDescent="0.3">
      <c r="A104" s="53" t="s">
        <v>87</v>
      </c>
      <c r="B104" s="33"/>
      <c r="C104" s="57">
        <v>320</v>
      </c>
      <c r="D104" s="55">
        <v>29.09</v>
      </c>
      <c r="E104" s="55"/>
      <c r="F104" s="55">
        <v>320</v>
      </c>
    </row>
    <row r="105" spans="1:12" ht="16.8" customHeight="1" x14ac:dyDescent="0.3">
      <c r="A105" s="5"/>
      <c r="B105" s="9" t="s">
        <v>49</v>
      </c>
      <c r="C105" s="37">
        <f>SUM(C104)</f>
        <v>320</v>
      </c>
      <c r="D105" s="37">
        <f t="shared" ref="D105:F105" si="11">SUM(D104)</f>
        <v>29.09</v>
      </c>
      <c r="E105" s="37">
        <f t="shared" si="11"/>
        <v>0</v>
      </c>
      <c r="F105" s="37">
        <f t="shared" si="11"/>
        <v>320</v>
      </c>
    </row>
    <row r="106" spans="1:12" ht="14.4" customHeight="1" x14ac:dyDescent="0.3">
      <c r="A106" s="54" t="s">
        <v>89</v>
      </c>
      <c r="B106" s="4"/>
      <c r="C106"/>
      <c r="D106"/>
      <c r="E106"/>
      <c r="F106"/>
    </row>
    <row r="107" spans="1:12" ht="14.4" customHeight="1" x14ac:dyDescent="0.3">
      <c r="A107" s="54" t="s">
        <v>90</v>
      </c>
      <c r="B107" s="4"/>
      <c r="C107" s="56">
        <v>1064.04</v>
      </c>
      <c r="D107" s="55">
        <v>96.73</v>
      </c>
      <c r="E107" s="55">
        <v>1064.04</v>
      </c>
      <c r="F107" s="36"/>
    </row>
    <row r="108" spans="1:12" ht="16.8" customHeight="1" x14ac:dyDescent="0.3">
      <c r="A108" s="5"/>
      <c r="B108" s="9" t="s">
        <v>50</v>
      </c>
      <c r="C108" s="37">
        <f>SUM(C107)</f>
        <v>1064.04</v>
      </c>
      <c r="D108" s="37">
        <f t="shared" ref="D108:F108" si="12">SUM(D107)</f>
        <v>96.73</v>
      </c>
      <c r="E108" s="37">
        <f t="shared" si="12"/>
        <v>1064.04</v>
      </c>
      <c r="F108" s="37">
        <f t="shared" si="12"/>
        <v>0</v>
      </c>
    </row>
    <row r="109" spans="1:12" ht="14.4" customHeight="1" x14ac:dyDescent="0.3">
      <c r="A109" s="4"/>
      <c r="B109" s="4"/>
      <c r="C109"/>
      <c r="D109"/>
      <c r="E109"/>
      <c r="F109"/>
    </row>
    <row r="110" spans="1:12" ht="16.8" customHeight="1" x14ac:dyDescent="0.3">
      <c r="A110" s="10" t="s">
        <v>53</v>
      </c>
      <c r="B110" s="5"/>
      <c r="C110" s="37">
        <v>1384.04</v>
      </c>
      <c r="D110" s="37">
        <v>125.82</v>
      </c>
      <c r="E110" s="37">
        <v>1064.04</v>
      </c>
      <c r="F110" s="37">
        <v>320</v>
      </c>
      <c r="G110" s="16">
        <f>C110*G102</f>
        <v>858.10479999999995</v>
      </c>
      <c r="H110" s="16">
        <f>C110*H102</f>
        <v>470.5736</v>
      </c>
      <c r="I110" s="16">
        <f>C110*I102</f>
        <v>55.361600000000003</v>
      </c>
    </row>
    <row r="111" spans="1:12" ht="14.4" customHeight="1" x14ac:dyDescent="0.3">
      <c r="A111" s="4"/>
      <c r="B111" s="4"/>
      <c r="C111"/>
      <c r="D111"/>
      <c r="E111"/>
      <c r="F111"/>
    </row>
    <row r="112" spans="1:12" ht="20.85" customHeight="1" x14ac:dyDescent="0.3">
      <c r="A112" s="11"/>
      <c r="B112" s="40" t="s">
        <v>91</v>
      </c>
      <c r="C112" s="39">
        <f>C10+C13+C22+C27+C32+C38+C42+C45+C50+C63+C68+C74+C77+C91+C94+C97+C105+C108</f>
        <v>48490.79</v>
      </c>
      <c r="D112" s="39">
        <f>D10+D13+D22+D27+D32+D38+D42+D45+D50+D63+D68+D74+D77+D91+D94+D97+D105+D108</f>
        <v>5664.83</v>
      </c>
      <c r="E112" s="39">
        <f>E10+E13+E22+E27+E32+E38+E42+E45+E50+E63+E68+E74+E77+E91+E94+E97+E105+E108</f>
        <v>9619.6699999999983</v>
      </c>
      <c r="F112" s="39">
        <f t="shared" ref="F112" si="13">F10+F13+F22+F27+F32+F38+F42+F45+F50+F63+F68+F74+F77+F91+F94+F97+F105+F108</f>
        <v>38871.120000000003</v>
      </c>
      <c r="G112" s="76">
        <f>G110+G99+G52</f>
        <v>21394.649100000002</v>
      </c>
      <c r="H112" s="76">
        <f t="shared" ref="H112:I112" si="14">H110+H99+H52</f>
        <v>12437.686800000001</v>
      </c>
      <c r="I112" s="76">
        <f t="shared" si="14"/>
        <v>14658.454100000003</v>
      </c>
    </row>
    <row r="113" spans="10:13" x14ac:dyDescent="0.3">
      <c r="J113" s="16"/>
      <c r="K113" s="77"/>
    </row>
    <row r="114" spans="10:13" x14ac:dyDescent="0.3">
      <c r="M114" s="77"/>
    </row>
    <row r="115" spans="10:13" x14ac:dyDescent="0.3">
      <c r="M115" s="77"/>
    </row>
    <row r="116" spans="10:13" x14ac:dyDescent="0.3">
      <c r="J116" s="16"/>
      <c r="K116" s="77"/>
      <c r="M116" s="77"/>
    </row>
    <row r="117" spans="10:13" x14ac:dyDescent="0.3">
      <c r="J117" s="16"/>
      <c r="K117" s="77"/>
    </row>
    <row r="118" spans="10:13" x14ac:dyDescent="0.3">
      <c r="J118" s="16"/>
      <c r="K118" s="77"/>
    </row>
    <row r="119" spans="10:13" x14ac:dyDescent="0.3">
      <c r="J119" s="16"/>
    </row>
    <row r="121" spans="10:13" x14ac:dyDescent="0.3">
      <c r="J121" s="16"/>
      <c r="K121" s="77"/>
    </row>
    <row r="122" spans="10:13" x14ac:dyDescent="0.3">
      <c r="J122" s="16"/>
      <c r="K122" s="77"/>
    </row>
    <row r="123" spans="10:13" x14ac:dyDescent="0.3">
      <c r="J123" s="16"/>
    </row>
  </sheetData>
  <pageMargins left="1.25" right="1.25" top="1" bottom="0.74583333333333302" header="0.25" footer="0.2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Moi-même</dc:creator>
  <cp:lastModifiedBy>Th. THOMAS</cp:lastModifiedBy>
  <cp:lastPrinted>2024-09-08T12:45:12Z</cp:lastPrinted>
  <dcterms:created xsi:type="dcterms:W3CDTF">2024-09-08T08:02:21Z</dcterms:created>
  <dcterms:modified xsi:type="dcterms:W3CDTF">2024-09-08T14:41:50Z</dcterms:modified>
</cp:coreProperties>
</file>