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4.xml" ContentType="application/vnd.openxmlformats-officedocument.spreadsheetml.pivotCacheDefinitio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480" yWindow="384" windowWidth="28068" windowHeight="12972" activeTab="6"/>
  </bookViews>
  <sheets>
    <sheet name="Factures" sheetId="3" r:id="rId1"/>
    <sheet name="Powimo-factures" sheetId="1" r:id="rId2"/>
    <sheet name="2018" sheetId="5" r:id="rId3"/>
    <sheet name="2019" sheetId="6" r:id="rId4"/>
    <sheet name="2020" sheetId="7" r:id="rId5"/>
    <sheet name="2021" sheetId="8" r:id="rId6"/>
    <sheet name="Synthèse" sheetId="9" r:id="rId7"/>
  </sheets>
  <definedNames>
    <definedName name="_xlnm._FilterDatabase" localSheetId="2" hidden="1">'2018'!$A$3:$F$3</definedName>
    <definedName name="_xlnm._FilterDatabase" localSheetId="3" hidden="1">'2019'!$A$3:$F$3</definedName>
    <definedName name="_xlnm._FilterDatabase" localSheetId="4" hidden="1">'2020'!$A$3:$G$3</definedName>
    <definedName name="_xlnm._FilterDatabase" localSheetId="0" hidden="1">Factures!$A$1:$G$1</definedName>
  </definedNames>
  <calcPr calcId="125725"/>
  <pivotCaches>
    <pivotCache cacheId="29" r:id="rId8"/>
    <pivotCache cacheId="42" r:id="rId9"/>
    <pivotCache cacheId="49" r:id="rId10"/>
    <pivotCache cacheId="77" r:id="rId11"/>
  </pivotCaches>
</workbook>
</file>

<file path=xl/calcChain.xml><?xml version="1.0" encoding="utf-8"?>
<calcChain xmlns="http://schemas.openxmlformats.org/spreadsheetml/2006/main">
  <c r="E68" i="7"/>
  <c r="G110" i="3"/>
  <c r="E65" i="7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E36" i="6"/>
  <c r="A34"/>
  <c r="A33"/>
  <c r="A17"/>
  <c r="A22"/>
  <c r="A10"/>
  <c r="A32"/>
  <c r="A31"/>
  <c r="A5"/>
  <c r="A16"/>
  <c r="A24"/>
  <c r="A15"/>
  <c r="A7"/>
  <c r="A30"/>
  <c r="A29"/>
  <c r="A9"/>
  <c r="A21"/>
  <c r="A20"/>
  <c r="A14"/>
  <c r="A8"/>
  <c r="A28"/>
  <c r="A27"/>
  <c r="A13"/>
  <c r="A12"/>
  <c r="A18"/>
  <c r="A19"/>
  <c r="A4"/>
  <c r="A26"/>
  <c r="A25"/>
  <c r="A6"/>
  <c r="A11"/>
  <c r="A23"/>
  <c r="E35" i="5"/>
  <c r="A9"/>
  <c r="A22"/>
  <c r="A33"/>
  <c r="A24"/>
  <c r="A31"/>
  <c r="A29"/>
  <c r="A25"/>
  <c r="A21"/>
  <c r="A8"/>
  <c r="A11"/>
  <c r="A10"/>
  <c r="A26"/>
  <c r="A20"/>
  <c r="A7"/>
  <c r="A32"/>
  <c r="A17"/>
  <c r="A14"/>
  <c r="A15"/>
  <c r="A30"/>
  <c r="A4"/>
  <c r="A28"/>
  <c r="A6"/>
  <c r="A19"/>
  <c r="A5"/>
  <c r="A13"/>
  <c r="A18"/>
  <c r="A12"/>
  <c r="A16"/>
  <c r="A23"/>
  <c r="A27"/>
  <c r="A105" i="3"/>
  <c r="A104"/>
  <c r="A31"/>
  <c r="A103"/>
  <c r="A102"/>
  <c r="A101"/>
  <c r="A30"/>
  <c r="A29"/>
  <c r="A28"/>
  <c r="A27"/>
  <c r="A26"/>
  <c r="A25"/>
  <c r="A24"/>
  <c r="A23"/>
  <c r="A22"/>
  <c r="A61"/>
  <c r="A60"/>
  <c r="A59"/>
  <c r="A58"/>
  <c r="A57"/>
  <c r="A56"/>
  <c r="A55"/>
  <c r="A54"/>
  <c r="A100"/>
  <c r="A99"/>
  <c r="A98"/>
  <c r="A97"/>
  <c r="A96"/>
  <c r="A95"/>
  <c r="A94"/>
  <c r="A93"/>
  <c r="A92"/>
  <c r="A91"/>
  <c r="A90"/>
  <c r="A21"/>
  <c r="A20"/>
  <c r="A19"/>
  <c r="A53"/>
  <c r="A52"/>
  <c r="A89"/>
  <c r="A88"/>
  <c r="A87"/>
  <c r="A86"/>
  <c r="A109"/>
  <c r="A108"/>
  <c r="A85"/>
  <c r="A84"/>
  <c r="A83"/>
  <c r="A107"/>
  <c r="A18"/>
  <c r="A17"/>
  <c r="A16"/>
  <c r="A15"/>
  <c r="A14"/>
  <c r="A51"/>
  <c r="A50"/>
  <c r="A82"/>
  <c r="A81"/>
  <c r="A80"/>
  <c r="A79"/>
  <c r="A49"/>
  <c r="A48"/>
  <c r="A47"/>
  <c r="A78"/>
  <c r="A77"/>
  <c r="A46"/>
  <c r="A45"/>
  <c r="A76"/>
  <c r="A13"/>
  <c r="A75"/>
  <c r="A74"/>
  <c r="A12"/>
  <c r="A11"/>
  <c r="A10"/>
  <c r="A9"/>
  <c r="A44"/>
  <c r="A43"/>
  <c r="A42"/>
  <c r="A41"/>
  <c r="A40"/>
  <c r="A39"/>
  <c r="A73"/>
  <c r="A72"/>
  <c r="A71"/>
  <c r="A70"/>
  <c r="A69"/>
  <c r="A68"/>
  <c r="A106"/>
  <c r="A8"/>
  <c r="A7"/>
  <c r="A6"/>
  <c r="A5"/>
  <c r="A38"/>
  <c r="A37"/>
  <c r="A36"/>
  <c r="A67"/>
  <c r="A66"/>
  <c r="A65"/>
  <c r="A4"/>
  <c r="A3"/>
  <c r="A35"/>
  <c r="A34"/>
  <c r="A64"/>
  <c r="A63"/>
  <c r="A62"/>
  <c r="A33"/>
  <c r="A32"/>
  <c r="A2"/>
  <c r="C7" i="9"/>
  <c r="B7"/>
  <c r="C5"/>
  <c r="B5"/>
  <c r="C4"/>
  <c r="B4"/>
  <c r="D5" l="1"/>
  <c r="D7"/>
  <c r="D4"/>
</calcChain>
</file>

<file path=xl/comments1.xml><?xml version="1.0" encoding="utf-8"?>
<comments xmlns="http://schemas.openxmlformats.org/spreadsheetml/2006/main">
  <authors>
    <author>Th. THOMAS</author>
  </authors>
  <commentList>
    <comment ref="D17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erreur de saisie date par Gerloge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erreur libellé concerne le 2ème semestre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doublon à verifer sur site en ligne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erreur libellé concerne le 2ème semestre
</t>
        </r>
      </text>
    </comment>
    <comment ref="L34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Abonnement
</t>
        </r>
      </text>
    </comment>
    <comment ref="B55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Factures Honoraires pas trouvées sur le site
</t>
        </r>
      </text>
    </comment>
    <comment ref="B59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Facture pas trouvée sur le site
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concerne l'année 2021 erreur saisie date par Gerloge
</t>
        </r>
      </text>
    </comment>
    <comment ref="B63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<sst xmlns="http://schemas.openxmlformats.org/spreadsheetml/2006/main" count="1407" uniqueCount="254">
  <si>
    <t>Retour</t>
  </si>
  <si>
    <t>Factures</t>
  </si>
  <si>
    <t>Bld De La Villette/rue De Tange Rue De Kabylie/rue G.rebuffat, 75019 PARIS</t>
  </si>
  <si>
    <t>Fournisseur</t>
  </si>
  <si>
    <t>Libellé</t>
  </si>
  <si>
    <t>Date</t>
  </si>
  <si>
    <t>Montant TTC</t>
  </si>
  <si>
    <t>Statut</t>
  </si>
  <si>
    <t>EDF ENTREPRISES</t>
  </si>
  <si>
    <t>EDF ESTIM. DU 26/01/21</t>
  </si>
  <si>
    <t>382,54 €</t>
  </si>
  <si>
    <t>Payée</t>
  </si>
  <si>
    <t>SESEM</t>
  </si>
  <si>
    <t>SESEM ENTRETIEN VENTILATION ANNEE 2021</t>
  </si>
  <si>
    <t>548,05 €</t>
  </si>
  <si>
    <t>SESEM ANNEE 2021</t>
  </si>
  <si>
    <t>302,06 €</t>
  </si>
  <si>
    <t>SECURITAS ALBERT SERVICES</t>
  </si>
  <si>
    <t>SECURITAS MOIS JANVIER 2021</t>
  </si>
  <si>
    <t>222,55 €</t>
  </si>
  <si>
    <t>SPN</t>
  </si>
  <si>
    <t>SPN 4 TRIMESTRE 2020</t>
  </si>
  <si>
    <t>220,54 €</t>
  </si>
  <si>
    <t>SPN ENTRETIENS PARKINGS 4 TRIMESTRE 2020</t>
  </si>
  <si>
    <t>780,98 €</t>
  </si>
  <si>
    <t>SFR</t>
  </si>
  <si>
    <t>SFR FACTURE DU 29/12/2020</t>
  </si>
  <si>
    <t>42,48 €</t>
  </si>
  <si>
    <t>SY BAT</t>
  </si>
  <si>
    <t>SYBAT POSE SERRURES &amp; POSE VERROU</t>
  </si>
  <si>
    <t>411,40 €</t>
  </si>
  <si>
    <t>OTIS</t>
  </si>
  <si>
    <t>OTIS REMPL BARRAGE CELLULE</t>
  </si>
  <si>
    <t>764,72 €</t>
  </si>
  <si>
    <t>EDF RELEVE DU 30/11/2020</t>
  </si>
  <si>
    <t>62,25 €</t>
  </si>
  <si>
    <t>SFR FACTURE DU 29/11/20</t>
  </si>
  <si>
    <t>17,64 €</t>
  </si>
  <si>
    <t>SFR FACTURE DU 30/10/20</t>
  </si>
  <si>
    <t>12,00 €</t>
  </si>
  <si>
    <t>SYBAT NETTOYAGE ESCALIER ENTRE RDC &amp; 4 SOUS SOL</t>
  </si>
  <si>
    <t>537,90 €</t>
  </si>
  <si>
    <t>OTIS REPARATION PORTE BASCULANTE NYNIO</t>
  </si>
  <si>
    <t>4 341,93 €</t>
  </si>
  <si>
    <t>SPN 3 TRIMESTRE 2020</t>
  </si>
  <si>
    <t>SPN ENTRETIENS PARKINGS 3 TRIMESTRE 2020</t>
  </si>
  <si>
    <t>SECURITAS MOIS SEPTEMBRE 20</t>
  </si>
  <si>
    <t>219,60 €</t>
  </si>
  <si>
    <t>SYBAT DEBARRAS COULOIR PARKING &amp; ESCALIER</t>
  </si>
  <si>
    <t>478,94 €</t>
  </si>
  <si>
    <t>EDF ESTIM. DU 10/09/2020</t>
  </si>
  <si>
    <t>189,48 €</t>
  </si>
  <si>
    <t>E.T.C</t>
  </si>
  <si>
    <t>ETC 2 ACOMPTE SSI</t>
  </si>
  <si>
    <t>576,00 €</t>
  </si>
  <si>
    <t>DUBERNARD</t>
  </si>
  <si>
    <t>DUBERNARD VERIFICATION COLONNE SECHE</t>
  </si>
  <si>
    <t>1 170,18 €</t>
  </si>
  <si>
    <t>ETC SOLDE SUIVI TRAVAUX</t>
  </si>
  <si>
    <t>1 382,98 €</t>
  </si>
  <si>
    <t>ETC SOLDE SSI</t>
  </si>
  <si>
    <t>288,00 €</t>
  </si>
  <si>
    <t>OTIS ENTRETIEN PORTE PARK. 1 SEMESTRE 2020</t>
  </si>
  <si>
    <t>1 333,93 €</t>
  </si>
  <si>
    <t>EDF ESTIM. DU 10/07/20</t>
  </si>
  <si>
    <t>153,94 €</t>
  </si>
  <si>
    <t>HONO TRAVAUX SYNDIC</t>
  </si>
  <si>
    <t>GERLOGE HONO GESTION TRAVAUX</t>
  </si>
  <si>
    <t>189,00 €</t>
  </si>
  <si>
    <t>SPN 2 TRIMESTRE 2020</t>
  </si>
  <si>
    <t>SPN ENTRETIENS PARKINGS 2 TRIMESTRE 2020</t>
  </si>
  <si>
    <t>SECURITAS MOIS MAI 2020</t>
  </si>
  <si>
    <t>263,99 €</t>
  </si>
  <si>
    <t>EDF ESTIM. DU 27/05/20</t>
  </si>
  <si>
    <t>249,87 €</t>
  </si>
  <si>
    <t>SECURITAS MOIS AVRIL 2020</t>
  </si>
  <si>
    <t>187,20 €</t>
  </si>
  <si>
    <t>SPN ENTRETIENS PARKINGS 1 TRIMESTRE 2020</t>
  </si>
  <si>
    <t>SPN 1 TRIMESTRE 2020</t>
  </si>
  <si>
    <t>SESEM ACPT REMISE ETAT TABLEAU POMPE RELEVAGE</t>
  </si>
  <si>
    <t>2 310,00 €</t>
  </si>
  <si>
    <t>SESEM SOLDE REMISE ETAT TABLEAU POMPE RELEVAGE</t>
  </si>
  <si>
    <t>1 230,35 €</t>
  </si>
  <si>
    <t>VIRSEDA</t>
  </si>
  <si>
    <t>VIRSEDA CABLAGE POMPE RELEVAGE</t>
  </si>
  <si>
    <t>456,50 €</t>
  </si>
  <si>
    <t>EDF ESTIM. DU 11/03/2020</t>
  </si>
  <si>
    <t>210,52 €</t>
  </si>
  <si>
    <t>MNA ELEC</t>
  </si>
  <si>
    <t>MNA ELEC PARC SOLDE FACTURE</t>
  </si>
  <si>
    <t>5 991,65 €</t>
  </si>
  <si>
    <t>SESEM ANNEE 2020</t>
  </si>
  <si>
    <t>298,77 €</t>
  </si>
  <si>
    <t>SESEM ENTRETIEN VENTILATION ANNEE 2020</t>
  </si>
  <si>
    <t>542,08 €</t>
  </si>
  <si>
    <t>GROUPE ROUGE</t>
  </si>
  <si>
    <t>GROUPE ROUGE ANNEE 2021</t>
  </si>
  <si>
    <t>8 996,80 €</t>
  </si>
  <si>
    <t>GROUPE ROUGE ANNEE 2020</t>
  </si>
  <si>
    <t>8 973,49 €</t>
  </si>
  <si>
    <t>DUBERNARD ANNEE 2020</t>
  </si>
  <si>
    <t>386,27 €</t>
  </si>
  <si>
    <t>DUBERNARD REMISE ETAT BAC A SABLE</t>
  </si>
  <si>
    <t>184,09 €</t>
  </si>
  <si>
    <t>EDF ESTIM. DU 11/01/20</t>
  </si>
  <si>
    <t>180,26 €</t>
  </si>
  <si>
    <t>MNA ELEC COMPLEMENT ACOMPTE N° 3</t>
  </si>
  <si>
    <t>1 299,09 €</t>
  </si>
  <si>
    <t>VIRSEDA FOURNITURE REGISTE SECURITE</t>
  </si>
  <si>
    <t>192,50 €</t>
  </si>
  <si>
    <t>SPN 4 EME TRIMESTRE 2019</t>
  </si>
  <si>
    <t>SPN ENTRETIENS PARKINGS 4 TRIMESTRE 2019</t>
  </si>
  <si>
    <t>EDF ESTIM. DU 28/11/19</t>
  </si>
  <si>
    <t>199,10 €</t>
  </si>
  <si>
    <t>MNA 3E ACOMPTE</t>
  </si>
  <si>
    <t>6 495,45 €</t>
  </si>
  <si>
    <t>ETC COORDINATION SSI</t>
  </si>
  <si>
    <t>SPN 3 TRIM 19</t>
  </si>
  <si>
    <t>SPN ENTRETIENS PARKINGS 3 TRIM 19</t>
  </si>
  <si>
    <t>BUREAU VERITAS</t>
  </si>
  <si>
    <t>BUREAU VERITAS SOLDE DETECTION AUTOMATIQUE</t>
  </si>
  <si>
    <t>1 152,00 €</t>
  </si>
  <si>
    <t>EDF ESTIM. DU 12/09/19</t>
  </si>
  <si>
    <t>186,65 €</t>
  </si>
  <si>
    <t>EDF ESTIM. DU 10/07/19</t>
  </si>
  <si>
    <t>159,34 €</t>
  </si>
  <si>
    <t>OTIS ENTRETIEN PORTE PARK. 2 SEMESTRE 19</t>
  </si>
  <si>
    <t>1 283,14 €</t>
  </si>
  <si>
    <t>DUBERNARD VERICATION ENTRETIEN PORTE COUPE FEU</t>
  </si>
  <si>
    <t>2 376,43 €</t>
  </si>
  <si>
    <t>SPN ENTRETIENS PARKINGS 2 SEMESTRE 19</t>
  </si>
  <si>
    <t>SPN 2 SEMESTRE 2019</t>
  </si>
  <si>
    <t>ETC ACOMPTE N°3</t>
  </si>
  <si>
    <t>829,79 €</t>
  </si>
  <si>
    <t>MNA ELEC - 1E ACOMPTE</t>
  </si>
  <si>
    <t>24 586,22 €</t>
  </si>
  <si>
    <t>MNA .ELEC SITUATION N°2</t>
  </si>
  <si>
    <t>23 093,15 €</t>
  </si>
  <si>
    <t>EDF RELEVE DU 18/05/19</t>
  </si>
  <si>
    <t>73,93 €</t>
  </si>
  <si>
    <t>ETC 2E ACOMPTE</t>
  </si>
  <si>
    <t>1 106,38 €</t>
  </si>
  <si>
    <t>SPN 1 TRIMESTRE 2019</t>
  </si>
  <si>
    <t>ENTRETIENS PARKINGS 1 TRIMESTRE 19</t>
  </si>
  <si>
    <t>EDF ESTIM. DU 12/03/19</t>
  </si>
  <si>
    <t>244,98 €</t>
  </si>
  <si>
    <t>1 800,00 €</t>
  </si>
  <si>
    <t>LEMONNIER</t>
  </si>
  <si>
    <t>LEMONNIER FOURNITURE 5 BIP PARKING</t>
  </si>
  <si>
    <t>390,94 €</t>
  </si>
  <si>
    <t>BUREAU VERITAS DETECTION AUTO. INCENDIE</t>
  </si>
  <si>
    <t>SESEM ANNEE 2019</t>
  </si>
  <si>
    <t>294,58 €</t>
  </si>
  <si>
    <t>534,48 €</t>
  </si>
  <si>
    <t>DUBERNARD ANNEE 2019</t>
  </si>
  <si>
    <t>379,36 €</t>
  </si>
  <si>
    <t>EDF ESTIM. DU 12/01/19</t>
  </si>
  <si>
    <t>250,33 €</t>
  </si>
  <si>
    <t>OTIS ENTRETIEN PORTE PARK. 1 TRIM 19</t>
  </si>
  <si>
    <t>ENTRETIENS PARKINGS 4 TRIMESTRE 18</t>
  </si>
  <si>
    <t>764,92 €</t>
  </si>
  <si>
    <t>SPN 4 TRIMESTRE 18</t>
  </si>
  <si>
    <t>216,00 €</t>
  </si>
  <si>
    <t>GROUPE ROUGE ANNEE 2019</t>
  </si>
  <si>
    <t>8 913,25 €</t>
  </si>
  <si>
    <t>OTIS REMPL SANGLES DE TRACTION</t>
  </si>
  <si>
    <t>1 100,56 €</t>
  </si>
  <si>
    <t>AUDIT PARIS RIVE DROITE</t>
  </si>
  <si>
    <t>AUDIT DIAGNOSTIC AVANT TRAVAUX</t>
  </si>
  <si>
    <t>2 430,00 €</t>
  </si>
  <si>
    <t>ETC REMPL SYSTEME SECURITE INCENDIE</t>
  </si>
  <si>
    <t>2 212,76 €</t>
  </si>
  <si>
    <t>OTIS REMPL BRAS DE TRANSMISSION</t>
  </si>
  <si>
    <t>1 222,36 €</t>
  </si>
  <si>
    <t>SPN 3 TRIM 2018</t>
  </si>
  <si>
    <t>SPN ENTRETIENS PARKINGS 3 TRIM 18</t>
  </si>
  <si>
    <t>EDF ESTIM. DU 12/09/18</t>
  </si>
  <si>
    <t>269,68 €</t>
  </si>
  <si>
    <t>EDF ESTIM. DU 11/07/18</t>
  </si>
  <si>
    <t>245,04 €</t>
  </si>
  <si>
    <t>OTIS ENTRETIEN PORTE PARK. 3 TRIM 18</t>
  </si>
  <si>
    <t>1 234,13 €</t>
  </si>
  <si>
    <t>SPN 2 TRIM 18</t>
  </si>
  <si>
    <t>ENTRETIENS PARKINGS 2 TRIM 18</t>
  </si>
  <si>
    <t>SESEM REMPL POMPE + CHAINE</t>
  </si>
  <si>
    <t>2 527,94 €</t>
  </si>
  <si>
    <t>DUBERNARD ANNEE 2018</t>
  </si>
  <si>
    <t>397,60 €</t>
  </si>
  <si>
    <t>ETC SOLDE REMPL. CENTRALE INCENDIE</t>
  </si>
  <si>
    <t>TECNIKA</t>
  </si>
  <si>
    <t>TECHNIKA RELEVE DES 3 JAUGES LE 28/05/18</t>
  </si>
  <si>
    <t>407,00 €</t>
  </si>
  <si>
    <t>DUBERNARD MAINTENANCE CORRECTIVE ET PREVENTIVE</t>
  </si>
  <si>
    <t>2 231,88 €</t>
  </si>
  <si>
    <t>EDF RELEVE DU 17/05/18</t>
  </si>
  <si>
    <t>110,50 €</t>
  </si>
  <si>
    <t>ETC SOLDE PHASE ETUDE</t>
  </si>
  <si>
    <t>1 296,00 €</t>
  </si>
  <si>
    <t>ENTRETIENS PARKINGS 1 TRIM 18</t>
  </si>
  <si>
    <t>SPN 1 TRIM 18</t>
  </si>
  <si>
    <t>SPN NETTOYAGE CAGE ESCALIER</t>
  </si>
  <si>
    <t>180,00 €</t>
  </si>
  <si>
    <t>EDF ESTIM. DU 13/03/18</t>
  </si>
  <si>
    <t>362,03 €</t>
  </si>
  <si>
    <t>OTIS REMPL ECLAIRAGE</t>
  </si>
  <si>
    <t>580,24 €</t>
  </si>
  <si>
    <t>SESEM ANNEE 2018</t>
  </si>
  <si>
    <t>526,20 €</t>
  </si>
  <si>
    <t>290,02 €</t>
  </si>
  <si>
    <t>OTIS REMPL HORLOGE ANNUEL</t>
  </si>
  <si>
    <t>912,57 €</t>
  </si>
  <si>
    <t>ETC ACTE REALISATION CAHIER DES CHARGES</t>
  </si>
  <si>
    <t>1 250,00 €</t>
  </si>
  <si>
    <t>Accueil</t>
  </si>
  <si>
    <t>Biens</t>
  </si>
  <si>
    <t>Comptes</t>
  </si>
  <si>
    <t>Interventions</t>
  </si>
  <si>
    <t>Autres</t>
  </si>
  <si>
    <t>Montant</t>
  </si>
  <si>
    <t>Total général</t>
  </si>
  <si>
    <t>Somme de Montant</t>
  </si>
  <si>
    <t>2020</t>
  </si>
  <si>
    <t>Dépenses générales</t>
  </si>
  <si>
    <t>Dépenses grille A</t>
  </si>
  <si>
    <t>Dépenses grille B</t>
  </si>
  <si>
    <t>Grille</t>
  </si>
  <si>
    <t>N° facture</t>
  </si>
  <si>
    <t>date facture</t>
  </si>
  <si>
    <t>GERLOGE</t>
  </si>
  <si>
    <t>Honoraires syndic n° 1</t>
  </si>
  <si>
    <t>Honoraires syndic n° 2</t>
  </si>
  <si>
    <t>Honoraires syndic n° 3</t>
  </si>
  <si>
    <t>Honoraires syndic n° 4</t>
  </si>
  <si>
    <t>Suivi dossier contentieux Aff RIVP</t>
  </si>
  <si>
    <t>Indemnités sinistre du 03/05/2019</t>
  </si>
  <si>
    <t>VPF 91093635</t>
  </si>
  <si>
    <t>F2008525</t>
  </si>
  <si>
    <t>Ouverture de compte</t>
  </si>
  <si>
    <t>VMF 5750874</t>
  </si>
  <si>
    <t>VMF 5979860</t>
  </si>
  <si>
    <t>Dépenses SSI</t>
  </si>
  <si>
    <t>Réparation NYN10</t>
  </si>
  <si>
    <t>F2000131</t>
  </si>
  <si>
    <t>F2000045</t>
  </si>
  <si>
    <t>Groupe Rouge indem sinistre 03/05/2019</t>
  </si>
  <si>
    <t>GROUPE ROUGE 2020</t>
  </si>
  <si>
    <t>GROUPE ROUGE 2018</t>
  </si>
  <si>
    <t>Année</t>
  </si>
  <si>
    <t>Somme de Montant TTC</t>
  </si>
  <si>
    <t>TTC</t>
  </si>
  <si>
    <t>GROUPE ROUGE 2021</t>
  </si>
  <si>
    <t>2018 Factures</t>
  </si>
  <si>
    <t>2019 Factures</t>
  </si>
  <si>
    <t>2020 Factures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</si>
</sst>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0.00_ ;[Red]\-0.00\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273DC"/>
      <name val="Calibri"/>
      <family val="2"/>
      <scheme val="minor"/>
    </font>
    <font>
      <sz val="11"/>
      <color rgb="FF4A4A4A"/>
      <name val="Roboto Condensed"/>
    </font>
    <font>
      <b/>
      <sz val="11"/>
      <color rgb="FF363636"/>
      <name val="Roboto Condensed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4A4A4A"/>
      <name val="Roboto Condensed"/>
    </font>
    <font>
      <i/>
      <sz val="11"/>
      <color rgb="FF4A4A4A"/>
      <name val="Calibri"/>
      <family val="2"/>
      <scheme val="minor"/>
    </font>
    <font>
      <sz val="11"/>
      <color rgb="FF4A4A4A"/>
      <name val="Calibri"/>
      <family val="2"/>
      <scheme val="minor"/>
    </font>
    <font>
      <sz val="11"/>
      <color rgb="FFFF0000"/>
      <name val="Roboto Condensed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73">
    <xf numFmtId="0" fontId="0" fillId="0" borderId="0" xfId="0"/>
    <xf numFmtId="0" fontId="19" fillId="33" borderId="0" xfId="0" applyFont="1" applyFill="1"/>
    <xf numFmtId="0" fontId="19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horizontal="left" vertical="top" wrapText="1"/>
    </xf>
    <xf numFmtId="14" fontId="19" fillId="33" borderId="0" xfId="0" applyNumberFormat="1" applyFont="1" applyFill="1" applyAlignment="1">
      <alignment horizontal="left" vertical="top" wrapText="1"/>
    </xf>
    <xf numFmtId="0" fontId="19" fillId="3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9" fillId="33" borderId="10" xfId="0" applyFont="1" applyFill="1" applyBorder="1" applyAlignment="1">
      <alignment horizontal="left" vertical="center"/>
    </xf>
    <xf numFmtId="14" fontId="19" fillId="33" borderId="10" xfId="0" applyNumberFormat="1" applyFont="1" applyFill="1" applyBorder="1" applyAlignment="1">
      <alignment horizontal="left" vertical="center"/>
    </xf>
    <xf numFmtId="0" fontId="20" fillId="33" borderId="11" xfId="0" applyFont="1" applyFill="1" applyBorder="1" applyAlignment="1">
      <alignment horizontal="left" vertical="center"/>
    </xf>
    <xf numFmtId="14" fontId="20" fillId="33" borderId="11" xfId="0" applyNumberFormat="1" applyFont="1" applyFill="1" applyBorder="1" applyAlignment="1">
      <alignment horizontal="left" vertical="center"/>
    </xf>
    <xf numFmtId="2" fontId="20" fillId="33" borderId="11" xfId="0" applyNumberFormat="1" applyFont="1" applyFill="1" applyBorder="1" applyAlignment="1">
      <alignment horizontal="right" vertical="center"/>
    </xf>
    <xf numFmtId="2" fontId="19" fillId="33" borderId="10" xfId="0" applyNumberFormat="1" applyFont="1" applyFill="1" applyBorder="1" applyAlignment="1">
      <alignment horizontal="right" vertical="center"/>
    </xf>
    <xf numFmtId="164" fontId="19" fillId="3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right" vertical="center"/>
    </xf>
    <xf numFmtId="164" fontId="20" fillId="33" borderId="11" xfId="0" applyNumberFormat="1" applyFont="1" applyFill="1" applyBorder="1" applyAlignment="1">
      <alignment vertical="center"/>
    </xf>
    <xf numFmtId="164" fontId="19" fillId="33" borderId="1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9" fillId="34" borderId="10" xfId="0" applyFont="1" applyFill="1" applyBorder="1" applyAlignment="1">
      <alignment horizontal="left" vertical="center"/>
    </xf>
    <xf numFmtId="14" fontId="19" fillId="34" borderId="10" xfId="0" applyNumberFormat="1" applyFont="1" applyFill="1" applyBorder="1" applyAlignment="1">
      <alignment horizontal="left" vertical="center"/>
    </xf>
    <xf numFmtId="164" fontId="19" fillId="0" borderId="1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164" fontId="23" fillId="33" borderId="10" xfId="0" applyNumberFormat="1" applyFont="1" applyFill="1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24" fillId="33" borderId="10" xfId="0" applyFont="1" applyFill="1" applyBorder="1" applyAlignment="1">
      <alignment horizontal="left" vertical="center"/>
    </xf>
    <xf numFmtId="0" fontId="25" fillId="33" borderId="12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25" fillId="33" borderId="10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25" fillId="33" borderId="10" xfId="0" applyFont="1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14" fontId="0" fillId="0" borderId="14" xfId="0" applyNumberFormat="1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0" xfId="0" applyFont="1"/>
    <xf numFmtId="14" fontId="25" fillId="33" borderId="10" xfId="0" applyNumberFormat="1" applyFont="1" applyFill="1" applyBorder="1" applyAlignment="1">
      <alignment horizontal="left" vertical="center"/>
    </xf>
    <xf numFmtId="164" fontId="25" fillId="33" borderId="10" xfId="0" applyNumberFormat="1" applyFont="1" applyFill="1" applyBorder="1" applyAlignment="1">
      <alignment vertical="center"/>
    </xf>
    <xf numFmtId="14" fontId="0" fillId="0" borderId="14" xfId="0" applyNumberFormat="1" applyBorder="1" applyAlignment="1">
      <alignment horizontal="left"/>
    </xf>
    <xf numFmtId="14" fontId="26" fillId="33" borderId="10" xfId="0" applyNumberFormat="1" applyFont="1" applyFill="1" applyBorder="1" applyAlignment="1">
      <alignment horizontal="left" vertical="center"/>
    </xf>
    <xf numFmtId="0" fontId="24" fillId="34" borderId="12" xfId="0" applyFont="1" applyFill="1" applyBorder="1" applyAlignment="1">
      <alignment horizontal="left" vertical="center"/>
    </xf>
    <xf numFmtId="0" fontId="25" fillId="34" borderId="12" xfId="0" applyFont="1" applyFill="1" applyBorder="1" applyAlignment="1">
      <alignment horizontal="left" vertical="center"/>
    </xf>
    <xf numFmtId="14" fontId="0" fillId="34" borderId="13" xfId="0" applyNumberFormat="1" applyFont="1" applyFill="1" applyBorder="1" applyAlignment="1">
      <alignment horizontal="left" vertical="center"/>
    </xf>
    <xf numFmtId="164" fontId="0" fillId="34" borderId="13" xfId="0" applyNumberFormat="1" applyFont="1" applyFill="1" applyBorder="1" applyAlignment="1">
      <alignment vertical="center"/>
    </xf>
    <xf numFmtId="0" fontId="24" fillId="34" borderId="10" xfId="0" applyFont="1" applyFill="1" applyBorder="1" applyAlignment="1">
      <alignment horizontal="left" vertical="center"/>
    </xf>
    <xf numFmtId="0" fontId="25" fillId="34" borderId="10" xfId="0" applyFont="1" applyFill="1" applyBorder="1" applyAlignment="1">
      <alignment horizontal="left" vertical="center"/>
    </xf>
    <xf numFmtId="14" fontId="0" fillId="34" borderId="14" xfId="0" applyNumberFormat="1" applyFont="1" applyFill="1" applyBorder="1" applyAlignment="1">
      <alignment horizontal="left" vertical="center"/>
    </xf>
    <xf numFmtId="164" fontId="0" fillId="34" borderId="14" xfId="0" applyNumberFormat="1" applyFont="1" applyFill="1" applyBorder="1" applyAlignment="1">
      <alignment vertical="center"/>
    </xf>
    <xf numFmtId="164" fontId="0" fillId="34" borderId="14" xfId="0" applyNumberFormat="1" applyFont="1" applyFill="1" applyBorder="1" applyAlignment="1"/>
    <xf numFmtId="164" fontId="0" fillId="0" borderId="14" xfId="0" applyNumberFormat="1" applyFont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19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14" fontId="20" fillId="33" borderId="11" xfId="0" applyNumberFormat="1" applyFont="1" applyFill="1" applyBorder="1" applyAlignment="1">
      <alignment horizontal="center" vertical="center"/>
    </xf>
    <xf numFmtId="164" fontId="20" fillId="33" borderId="11" xfId="0" applyNumberFormat="1" applyFont="1" applyFill="1" applyBorder="1" applyAlignment="1">
      <alignment horizontal="center" vertical="center"/>
    </xf>
    <xf numFmtId="2" fontId="20" fillId="33" borderId="1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right" vertical="center"/>
    </xf>
    <xf numFmtId="0" fontId="19" fillId="33" borderId="0" xfId="0" applyFont="1" applyFill="1" applyAlignment="1">
      <alignment horizontal="right" vertical="center"/>
    </xf>
    <xf numFmtId="165" fontId="19" fillId="33" borderId="10" xfId="0" applyNumberFormat="1" applyFont="1" applyFill="1" applyBorder="1" applyAlignment="1">
      <alignment horizontal="right" vertical="center"/>
    </xf>
    <xf numFmtId="164" fontId="19" fillId="33" borderId="16" xfId="0" applyNumberFormat="1" applyFont="1" applyFill="1" applyBorder="1" applyAlignment="1">
      <alignment vertical="center"/>
    </xf>
    <xf numFmtId="164" fontId="0" fillId="0" borderId="15" xfId="0" applyNumberFormat="1" applyBorder="1" applyAlignment="1">
      <alignment vertical="center"/>
    </xf>
    <xf numFmtId="2" fontId="20" fillId="33" borderId="0" xfId="0" applyNumberFormat="1" applyFont="1" applyFill="1" applyAlignment="1">
      <alignment horizontal="center" vertical="center"/>
    </xf>
    <xf numFmtId="164" fontId="0" fillId="0" borderId="0" xfId="0" applyNumberFormat="1" applyFill="1"/>
    <xf numFmtId="164" fontId="0" fillId="34" borderId="0" xfId="0" applyNumberFormat="1" applyFill="1"/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 customBuiltin="1"/>
    <cellStyle name="Lien hypertexte visité" xfId="43" builtinId="9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22"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horizontal="left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numFmt numFmtId="164" formatCode="#,##0.00_ ;[Red]\-#,##0.00\ 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0000"/>
        </patternFill>
      </fill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numFmt numFmtId="164" formatCode="#,##0.00_ ;[Red]\-#,##0.00\ "/>
    </dxf>
    <dxf>
      <alignment vertic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. THOMAS" refreshedDate="44355.141373611114" createdVersion="3" refreshedVersion="3" minRefreshableVersion="3" recordCount="31">
  <cacheSource type="worksheet">
    <worksheetSource ref="B3:F34" sheet="2019"/>
  </cacheSource>
  <cacheFields count="5">
    <cacheField name="Fournisseur" numFmtId="0">
      <sharedItems count="10">
        <s v="OTIS"/>
        <s v="EDF ENTREPRISES"/>
        <s v="DUBERNARD"/>
        <s v="SESEM"/>
        <s v="BUREAU VERITAS"/>
        <s v="LEMONNIER"/>
        <s v="HONO TRAVAUX SYNDIC"/>
        <s v="SPN"/>
        <s v="E.T.C"/>
        <s v="MNA ELEC"/>
      </sharedItems>
    </cacheField>
    <cacheField name="Libellé" numFmtId="0">
      <sharedItems count="30">
        <s v="OTIS ENTRETIEN PORTE PARK. 1 TRIM 19"/>
        <s v="EDF ESTIM. DU 12/01/19"/>
        <s v="DUBERNARD ANNEE 2019"/>
        <s v="SESEM ANNEE 2019"/>
        <s v="BUREAU VERITAS DETECTION AUTO. INCENDIE"/>
        <s v="LEMONNIER FOURNITURE 5 BIP PARKING"/>
        <s v="GERLOGE HONO GESTION TRAVAUX"/>
        <s v="EDF ESTIM. DU 12/03/19"/>
        <s v="EDF ESTIM. DU 11/01/20"/>
        <s v="SPN 1 TRIMESTRE 2019"/>
        <s v="ENTRETIENS PARKINGS 1 TRIMESTRE 19"/>
        <s v="ETC 2E ACOMPTE"/>
        <s v="EDF RELEVE DU 18/05/19"/>
        <s v="MNA .ELEC SITUATION N°2"/>
        <s v="MNA ELEC - 1E ACOMPTE"/>
        <s v="ETC ACOMPTE N°3"/>
        <s v="SPN ENTRETIENS PARKINGS 2 SEMESTRE 19"/>
        <s v="SPN 2 SEMESTRE 2019"/>
        <s v="DUBERNARD VERICATION ENTRETIEN PORTE COUPE FEU"/>
        <s v="EDF ESTIM. DU 10/07/19"/>
        <s v="OTIS ENTRETIEN PORTE PARK. 2 SEMESTRE 19"/>
        <s v="EDF ESTIM. DU 12/09/19"/>
        <s v="BUREAU VERITAS SOLDE DETECTION AUTOMATIQUE"/>
        <s v="SPN 3 TRIM 19"/>
        <s v="SPN ENTRETIENS PARKINGS 3 TRIM 19"/>
        <s v="ETC COORDINATION SSI"/>
        <s v="MNA 3E ACOMPTE"/>
        <s v="EDF ESTIM. DU 28/11/19"/>
        <s v="SPN 4 EME TRIMESTRE 2019"/>
        <s v="SPN ENTRETIENS PARKINGS 4 TRIMESTRE 2019"/>
      </sharedItems>
    </cacheField>
    <cacheField name="Date" numFmtId="14">
      <sharedItems containsSemiMixedTypes="0" containsNonDate="0" containsDate="1" containsString="0" minDate="2019-01-10T00:00:00" maxDate="2020-01-12T00:00:00" count="23">
        <d v="2019-01-10T00:00:00"/>
        <d v="2019-01-12T00:00:00"/>
        <d v="2019-01-16T00:00:00"/>
        <d v="2019-02-07T00:00:00"/>
        <d v="2019-02-15T00:00:00"/>
        <d v="2019-02-25T00:00:00"/>
        <d v="2019-03-12T00:00:00"/>
        <d v="2020-01-11T00:00:00"/>
        <d v="2019-03-31T00:00:00"/>
        <d v="2019-05-13T00:00:00"/>
        <d v="2019-05-18T00:00:00"/>
        <d v="2019-05-30T00:00:00"/>
        <d v="2019-06-04T00:00:00"/>
        <d v="2019-06-07T00:00:00"/>
        <d v="2019-06-28T00:00:00"/>
        <d v="2019-06-30T00:00:00"/>
        <d v="2019-07-10T00:00:00"/>
        <d v="2019-09-12T00:00:00"/>
        <d v="2019-09-27T00:00:00"/>
        <d v="2019-09-30T00:00:00"/>
        <d v="2019-10-16T00:00:00"/>
        <d v="2019-11-28T00:00:00"/>
        <d v="2019-12-31T00:00:00"/>
      </sharedItems>
    </cacheField>
    <cacheField name="Montant" numFmtId="0">
      <sharedItems containsSemiMixedTypes="0" containsString="0" containsNumber="1" minValue="73.930000000000007" maxValue="24586.22"/>
    </cacheField>
    <cacheField name="Statut" numFmtId="0">
      <sharedItems count="1">
        <s v="Payée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h. THOMAS" refreshedDate="44355.174276620368" createdVersion="3" refreshedVersion="3" minRefreshableVersion="3" recordCount="30">
  <cacheSource type="worksheet">
    <worksheetSource ref="B3:F33" sheet="2018"/>
  </cacheSource>
  <cacheFields count="5">
    <cacheField name="Fournisseur" numFmtId="0">
      <sharedItems count="10">
        <s v="EDF ENTREPRISES"/>
        <s v="SPN"/>
        <s v="SESEM"/>
        <s v="DUBERNARD"/>
        <s v="TECNIKA"/>
        <s v="E.T.C"/>
        <s v="OTIS"/>
        <s v="AUDIT PARIS RIVE DROITE"/>
        <s v="GROUPE ROUGE 2018"/>
        <s v="GROUPE ROUGE" u="1"/>
      </sharedItems>
    </cacheField>
    <cacheField name="Libellé" numFmtId="0">
      <sharedItems count="29">
        <s v="EDF RELEVE DU 17/05/18"/>
        <s v="SPN NETTOYAGE CAGE ESCALIER"/>
        <s v="SPN 1 TRIM 18"/>
        <s v="SPN 2 TRIM 18"/>
        <s v="SPN 3 TRIM 2018"/>
        <s v="SPN 4 TRIMESTRE 18"/>
        <s v="EDF ESTIM. DU 11/07/18"/>
        <s v="EDF ESTIM. DU 12/09/18"/>
        <s v="SESEM ANNEE 2018"/>
        <s v="EDF ESTIM. DU 13/03/18"/>
        <s v="DUBERNARD ANNEE 2018"/>
        <s v="TECHNIKA RELEVE DES 3 JAUGES LE 28/05/18"/>
        <s v="ETC SOLDE REMPL. CENTRALE INCENDIE"/>
        <s v="OTIS REMPL ECLAIRAGE"/>
        <s v="ENTRETIENS PARKINGS 1 TRIM 18"/>
        <s v="ENTRETIENS PARKINGS 2 TRIM 18"/>
        <s v="SPN ENTRETIENS PARKINGS 3 TRIM 18"/>
        <s v="ENTRETIENS PARKINGS 4 TRIMESTRE 18"/>
        <s v="OTIS REMPL HORLOGE ANNUEL"/>
        <s v="OTIS REMPL SANGLES DE TRACTION"/>
        <s v="OTIS REMPL BRAS DE TRANSMISSION"/>
        <s v="OTIS ENTRETIEN PORTE PARK. 3 TRIM 18"/>
        <s v="ETC ACTE REALISATION CAHIER DES CHARGES"/>
        <s v="ETC SOLDE PHASE ETUDE"/>
        <s v="ETC REMPL SYSTEME SECURITE INCENDIE"/>
        <s v="DUBERNARD MAINTENANCE CORRECTIVE ET PREVENTIVE"/>
        <s v="AUDIT DIAGNOSTIC AVANT TRAVAUX"/>
        <s v="SESEM REMPL POMPE + CHAINE"/>
        <s v="GROUPE ROUGE ANNEE 2019"/>
      </sharedItems>
    </cacheField>
    <cacheField name="Date" numFmtId="14">
      <sharedItems containsSemiMixedTypes="0" containsNonDate="0" containsDate="1" containsString="0" minDate="2018-02-14T00:00:00" maxDate="2019-01-01T00:00:00" count="24">
        <d v="2018-05-17T00:00:00"/>
        <d v="2018-03-20T00:00:00"/>
        <d v="2018-03-30T00:00:00"/>
        <d v="2018-06-29T00:00:00"/>
        <d v="2018-09-28T00:00:00"/>
        <d v="2018-12-31T00:00:00"/>
        <d v="2018-07-11T00:00:00"/>
        <d v="2018-09-12T00:00:00"/>
        <d v="2018-02-19T00:00:00"/>
        <d v="2018-03-13T00:00:00"/>
        <d v="2018-05-31T00:00:00"/>
        <d v="2018-05-30T00:00:00"/>
        <d v="2018-03-10T00:00:00"/>
        <d v="2018-02-15T00:00:00"/>
        <d v="2018-12-06T00:00:00"/>
        <d v="2018-10-12T00:00:00"/>
        <d v="2018-07-10T00:00:00"/>
        <d v="2018-02-14T00:00:00"/>
        <d v="2018-04-30T00:00:00"/>
        <d v="2018-10-23T00:00:00"/>
        <d v="2018-05-28T00:00:00"/>
        <d v="2018-10-25T00:00:00"/>
        <d v="2018-06-11T00:00:00"/>
        <d v="2018-12-26T00:00:00"/>
      </sharedItems>
    </cacheField>
    <cacheField name="Montant" numFmtId="164">
      <sharedItems containsSemiMixedTypes="0" containsString="0" containsNumber="1" minValue="110.5" maxValue="8913.25"/>
    </cacheField>
    <cacheField name="Statut" numFmtId="0">
      <sharedItems count="1">
        <s v="Payée"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h. THOMAS" refreshedDate="44355.174335532407" createdVersion="3" refreshedVersion="3" minRefreshableVersion="3" recordCount="108">
  <cacheSource type="worksheet">
    <worksheetSource ref="A1:G109" sheet="Factures"/>
  </cacheSource>
  <cacheFields count="7">
    <cacheField name="Année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Fournisseur" numFmtId="0">
      <sharedItems count="17">
        <s v="AUDIT PARIS RIVE DROITE"/>
        <s v="DUBERNARD"/>
        <s v="E.T.C"/>
        <s v="EDF ENTREPRISES"/>
        <s v="GROUPE ROUGE"/>
        <s v="OTIS"/>
        <s v="SESEM"/>
        <s v="SPN"/>
        <s v="TECNIKA"/>
        <s v="BUREAU VERITAS"/>
        <s v="HONO TRAVAUX SYNDIC"/>
        <s v="LEMONNIER"/>
        <s v="MNA ELEC"/>
        <s v="SECURITAS ALBERT SERVICES"/>
        <s v="SFR"/>
        <s v="SY BAT"/>
        <s v="VIRSEDA"/>
      </sharedItems>
    </cacheField>
    <cacheField name="Libellé" numFmtId="0">
      <sharedItems count="104">
        <s v="AUDIT DIAGNOSTIC AVANT TRAVAUX"/>
        <s v="DUBERNARD ANNEE 2018"/>
        <s v="DUBERNARD MAINTENANCE CORRECTIVE ET PREVENTIVE"/>
        <s v="ETC REMPL SYSTEME SECURITE INCENDIE"/>
        <s v="ETC SOLDE REMPL. CENTRALE INCENDIE"/>
        <s v="ETC SOLDE PHASE ETUDE"/>
        <s v="ETC ACTE REALISATION CAHIER DES CHARGES"/>
        <s v="EDF ESTIM. DU 12/09/18"/>
        <s v="EDF ESTIM. DU 11/07/18"/>
        <s v="EDF RELEVE DU 17/05/18"/>
        <s v="EDF ESTIM. DU 13/03/18"/>
        <s v="GROUPE ROUGE ANNEE 2019"/>
        <s v="OTIS REMPL SANGLES DE TRACTION"/>
        <s v="OTIS REMPL BRAS DE TRANSMISSION"/>
        <s v="OTIS ENTRETIEN PORTE PARK. 3 TRIM 18"/>
        <s v="OTIS REMPL ECLAIRAGE"/>
        <s v="OTIS REMPL HORLOGE ANNUEL"/>
        <s v="SESEM REMPL POMPE + CHAINE"/>
        <s v="SESEM ANNEE 2018"/>
        <s v="ENTRETIENS PARKINGS 4 TRIMESTRE 18"/>
        <s v="SPN 4 TRIMESTRE 18"/>
        <s v="SPN 3 TRIM 2018"/>
        <s v="SPN ENTRETIENS PARKINGS 3 TRIM 18"/>
        <s v="SPN 2 TRIM 18"/>
        <s v="ENTRETIENS PARKINGS 2 TRIM 18"/>
        <s v="ENTRETIENS PARKINGS 1 TRIM 18"/>
        <s v="SPN 1 TRIM 18"/>
        <s v="SPN NETTOYAGE CAGE ESCALIER"/>
        <s v="TECHNIKA RELEVE DES 3 JAUGES LE 28/05/18"/>
        <s v="BUREAU VERITAS SOLDE DETECTION AUTOMATIQUE"/>
        <s v="BUREAU VERITAS DETECTION AUTO. INCENDIE"/>
        <s v="DUBERNARD VERICATION ENTRETIEN PORTE COUPE FEU"/>
        <s v="DUBERNARD ANNEE 2019"/>
        <s v="ETC COORDINATION SSI"/>
        <s v="ETC ACOMPTE N°3"/>
        <s v="ETC 2E ACOMPTE"/>
        <s v="EDF ESTIM. DU 28/11/19"/>
        <s v="EDF ESTIM. DU 12/09/19"/>
        <s v="EDF ESTIM. DU 10/07/19"/>
        <s v="EDF RELEVE DU 18/05/19"/>
        <s v="EDF ESTIM. DU 12/03/19"/>
        <s v="EDF ESTIM. DU 12/01/19"/>
        <s v="GERLOGE HONO GESTION TRAVAUX"/>
        <s v="LEMONNIER FOURNITURE 5 BIP PARKING"/>
        <s v="MNA 3E ACOMPTE"/>
        <s v="MNA ELEC - 1E ACOMPTE"/>
        <s v="MNA .ELEC SITUATION N°2"/>
        <s v="OTIS ENTRETIEN PORTE PARK. 2 SEMESTRE 19"/>
        <s v="OTIS ENTRETIEN PORTE PARK. 1 TRIM 19"/>
        <s v="SESEM ANNEE 2019"/>
        <s v="SPN 4 EME TRIMESTRE 2019"/>
        <s v="SPN ENTRETIENS PARKINGS 4 TRIMESTRE 2019"/>
        <s v="SPN 3 TRIM 19"/>
        <s v="SPN ENTRETIENS PARKINGS 3 TRIM 19"/>
        <s v="SPN ENTRETIENS PARKINGS 2 SEMESTRE 19"/>
        <s v="SPN 2 SEMESTRE 2019"/>
        <s v="SPN 1 TRIMESTRE 2019"/>
        <s v="ENTRETIENS PARKINGS 1 TRIMESTRE 19"/>
        <s v="DUBERNARD VERIFICATION COLONNE SECHE"/>
        <s v="DUBERNARD ANNEE 2020"/>
        <s v="DUBERNARD REMISE ETAT BAC A SABLE"/>
        <s v="ETC 2 ACOMPTE SSI"/>
        <s v="ETC SOLDE SUIVI TRAVAUX"/>
        <s v="ETC SOLDE SSI"/>
        <s v="EDF RELEVE DU 30/11/2020"/>
        <s v="EDF ESTIM. DU 10/09/2020"/>
        <s v="EDF ESTIM. DU 10/07/20"/>
        <s v="EDF ESTIM. DU 27/05/20"/>
        <s v="EDF ESTIM. DU 11/03/2020"/>
        <s v="EDF ESTIM. DU 11/01/20"/>
        <s v="GROUPE ROUGE ANNEE 2021"/>
        <s v="GROUPE ROUGE ANNEE 2020"/>
        <s v="MNA ELEC PARC SOLDE FACTURE"/>
        <s v="MNA ELEC COMPLEMENT ACOMPTE N° 3"/>
        <s v="OTIS REMPL BARRAGE CELLULE"/>
        <s v="OTIS REPARATION PORTE BASCULANTE NYNIO"/>
        <s v="OTIS ENTRETIEN PORTE PARK. 1 SEMESTRE 2020"/>
        <s v="SECURITAS MOIS SEPTEMBRE 20"/>
        <s v="SECURITAS MOIS MAI 2020"/>
        <s v="SECURITAS MOIS AVRIL 2020"/>
        <s v="SESEM ACPT REMISE ETAT TABLEAU POMPE RELEVAGE"/>
        <s v="SESEM SOLDE REMISE ETAT TABLEAU POMPE RELEVAGE"/>
        <s v="SESEM ANNEE 2020"/>
        <s v="SESEM ENTRETIEN VENTILATION ANNEE 2020"/>
        <s v="SFR FACTURE DU 29/12/2020"/>
        <s v="SFR FACTURE DU 29/11/20"/>
        <s v="SFR FACTURE DU 30/10/20"/>
        <s v="SPN 4 TRIMESTRE 2020"/>
        <s v="SPN ENTRETIENS PARKINGS 4 TRIMESTRE 2020"/>
        <s v="SPN 3 TRIMESTRE 2020"/>
        <s v="SPN ENTRETIENS PARKINGS 3 TRIMESTRE 2020"/>
        <s v="SPN 2 TRIMESTRE 2020"/>
        <s v="SPN ENTRETIENS PARKINGS 2 TRIMESTRE 2020"/>
        <s v="SPN ENTRETIENS PARKINGS 1 TRIMESTRE 2020"/>
        <s v="SPN 1 TRIMESTRE 2020"/>
        <s v="SYBAT POSE SERRURES &amp; POSE VERROU"/>
        <s v="SYBAT NETTOYAGE ESCALIER ENTRE RDC &amp; 4 SOUS SOL"/>
        <s v="SYBAT DEBARRAS COULOIR PARKING &amp; ESCALIER"/>
        <s v="VIRSEDA CABLAGE POMPE RELEVAGE"/>
        <s v="VIRSEDA FOURNITURE REGISTE SECURITE"/>
        <s v="EDF ESTIM. DU 26/01/21"/>
        <s v="SECURITAS MOIS JANVIER 2021"/>
        <s v="SESEM ENTRETIEN VENTILATION ANNEE 2021"/>
        <s v="SESEM ANNEE 2021"/>
      </sharedItems>
    </cacheField>
    <cacheField name="Date" numFmtId="14">
      <sharedItems containsSemiMixedTypes="0" containsNonDate="0" containsDate="1" containsString="0" minDate="2018-02-14T00:00:00" maxDate="2021-01-27T00:00:00" count="83">
        <d v="2018-10-25T00:00:00"/>
        <d v="2018-05-31T00:00:00"/>
        <d v="2018-05-28T00:00:00"/>
        <d v="2018-10-23T00:00:00"/>
        <d v="2018-04-30T00:00:00"/>
        <d v="2018-02-14T00:00:00"/>
        <d v="2018-09-12T00:00:00"/>
        <d v="2018-07-11T00:00:00"/>
        <d v="2018-05-17T00:00:00"/>
        <d v="2018-03-13T00:00:00"/>
        <d v="2018-12-26T00:00:00"/>
        <d v="2018-12-06T00:00:00"/>
        <d v="2018-10-12T00:00:00"/>
        <d v="2018-07-10T00:00:00"/>
        <d v="2018-03-10T00:00:00"/>
        <d v="2018-02-15T00:00:00"/>
        <d v="2018-06-11T00:00:00"/>
        <d v="2018-02-19T00:00:00"/>
        <d v="2018-12-31T00:00:00"/>
        <d v="2018-09-28T00:00:00"/>
        <d v="2018-06-29T00:00:00"/>
        <d v="2018-03-30T00:00:00"/>
        <d v="2018-03-20T00:00:00"/>
        <d v="2018-05-30T00:00:00"/>
        <d v="2019-09-27T00:00:00"/>
        <d v="2019-02-07T00:00:00"/>
        <d v="2019-06-30T00:00:00"/>
        <d v="2019-01-16T00:00:00"/>
        <d v="2019-10-16T00:00:00"/>
        <d v="2019-06-07T00:00:00"/>
        <d v="2019-05-13T00:00:00"/>
        <d v="2019-11-28T00:00:00"/>
        <d v="2019-09-12T00:00:00"/>
        <d v="2019-07-10T00:00:00"/>
        <d v="2019-05-18T00:00:00"/>
        <d v="2019-03-12T00:00:00"/>
        <d v="2019-01-12T00:00:00"/>
        <d v="2019-02-25T00:00:00"/>
        <d v="2019-02-15T00:00:00"/>
        <d v="2019-06-04T00:00:00"/>
        <d v="2019-05-30T00:00:00"/>
        <d v="2019-01-10T00:00:00"/>
        <d v="2019-12-31T00:00:00"/>
        <d v="2019-09-30T00:00:00"/>
        <d v="2019-06-28T00:00:00"/>
        <d v="2019-03-31T00:00:00"/>
        <d v="2020-08-28T00:00:00"/>
        <d v="2020-01-13T00:00:00"/>
        <d v="2020-08-30T00:00:00"/>
        <d v="2020-07-23T00:00:00"/>
        <d v="2020-11-30T00:00:00"/>
        <d v="2020-09-10T00:00:00"/>
        <d v="2020-07-10T00:00:00"/>
        <d v="2020-05-27T00:00:00"/>
        <d v="2020-03-11T00:00:00"/>
        <d v="2020-01-11T00:00:00"/>
        <d v="2020-01-22T00:00:00"/>
        <d v="2020-01-20T00:00:00"/>
        <d v="2020-07-08T00:00:00"/>
        <d v="2020-02-29T00:00:00"/>
        <d v="2020-01-07T00:00:00"/>
        <d v="2020-12-10T00:00:00"/>
        <d v="2020-10-08T00:00:00"/>
        <d v="2020-01-10T00:00:00"/>
        <d v="2020-09-25T00:00:00"/>
        <d v="2020-06-25T00:00:00"/>
        <d v="2020-04-01T00:00:00"/>
        <d v="2020-03-26T00:00:00"/>
        <d v="2020-12-29T00:00:00"/>
        <d v="2020-11-29T00:00:00"/>
        <d v="2020-10-30T00:00:00"/>
        <d v="2020-12-31T00:00:00"/>
        <d v="2020-12-30T00:00:00"/>
        <d v="2020-09-30T00:00:00"/>
        <d v="2020-07-02T00:00:00"/>
        <d v="2020-03-31T00:00:00"/>
        <d v="2020-10-28T00:00:00"/>
        <d v="2020-09-22T00:00:00"/>
        <d v="2020-03-12T00:00:00"/>
        <d v="2020-01-03T00:00:00"/>
        <d v="2021-01-26T00:00:00"/>
        <d v="2021-01-01T00:00:00"/>
        <d v="2021-01-21T00:00:00"/>
      </sharedItems>
    </cacheField>
    <cacheField name="TTC" numFmtId="0">
      <sharedItems/>
    </cacheField>
    <cacheField name="Statut" numFmtId="0">
      <sharedItems/>
    </cacheField>
    <cacheField name="Montant TTC" numFmtId="164">
      <sharedItems containsSemiMixedTypes="0" containsString="0" containsNumber="1" minValue="12" maxValue="24586.22" count="84">
        <n v="2430"/>
        <n v="397.6"/>
        <n v="2231.88"/>
        <n v="2212.7600000000002"/>
        <n v="576"/>
        <n v="1296"/>
        <n v="1250"/>
        <n v="269.68"/>
        <n v="245.04"/>
        <n v="110.5"/>
        <n v="362.03"/>
        <n v="8913.25"/>
        <n v="1100.56"/>
        <n v="1222.3599999999999"/>
        <n v="1234.1300000000001"/>
        <n v="580.24"/>
        <n v="912.57"/>
        <n v="2527.94"/>
        <n v="526.20000000000005"/>
        <n v="290.02"/>
        <n v="764.92"/>
        <n v="216"/>
        <n v="180"/>
        <n v="407"/>
        <n v="1152"/>
        <n v="2376.4299999999998"/>
        <n v="379.36"/>
        <n v="829.79"/>
        <n v="1106.3800000000001"/>
        <n v="199.1"/>
        <n v="186.65"/>
        <n v="159.34"/>
        <n v="73.930000000000007"/>
        <n v="244.98"/>
        <n v="250.33"/>
        <n v="1800"/>
        <n v="390.94"/>
        <n v="6495.45"/>
        <n v="24586.22"/>
        <n v="23093.15"/>
        <n v="1283.1400000000001"/>
        <n v="294.58"/>
        <n v="534.48"/>
        <n v="220.54"/>
        <n v="780.98"/>
        <n v="1170.18"/>
        <n v="386.27"/>
        <n v="184.09"/>
        <n v="1382.98"/>
        <n v="288"/>
        <n v="62.25"/>
        <n v="189.45"/>
        <n v="153.94"/>
        <n v="249.87"/>
        <n v="210.52"/>
        <n v="180.26"/>
        <n v="8996.7999999999993"/>
        <n v="8973.49"/>
        <n v="189"/>
        <n v="5991.65"/>
        <n v="1299.0899999999999"/>
        <n v="764.72"/>
        <n v="4341.93"/>
        <n v="1333.93"/>
        <n v="219.6"/>
        <n v="263.99"/>
        <n v="187.2"/>
        <n v="2310"/>
        <n v="1230.3499999999999"/>
        <n v="298.77"/>
        <n v="542.08000000000004"/>
        <n v="42.48"/>
        <n v="17.64"/>
        <n v="12"/>
        <n v="411.4"/>
        <n v="537.9"/>
        <n v="478.94"/>
        <n v="456.5"/>
        <n v="192.5"/>
        <n v="382.54"/>
        <n v="222.55"/>
        <n v="548.04999999999995"/>
        <n v="302.06"/>
        <n v="526.29999999999995" u="1"/>
      </sharedItems>
    </cacheField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Th. THOMAS" refreshedDate="44355.192719212966" createdVersion="3" refreshedVersion="3" minRefreshableVersion="3" recordCount="60">
  <cacheSource type="worksheet">
    <worksheetSource ref="B3:G63" sheet="2020"/>
  </cacheSource>
  <cacheFields count="6">
    <cacheField name="Fournisseur" numFmtId="0">
      <sharedItems count="18">
        <s v="DUBERNARD"/>
        <s v="E.T.C"/>
        <s v="EDF ENTREPRISES"/>
        <s v="GROUPE ROUGE 2020"/>
        <s v="GROUPE ROUGE 2021"/>
        <s v="HONO TRAVAUX SYNDIC"/>
        <s v="MNA ELEC"/>
        <s v="OTIS"/>
        <s v="SECURITAS ALBERT SERVICES"/>
        <s v="SESEM"/>
        <s v="SFR"/>
        <s v="SPN"/>
        <s v="SY BAT"/>
        <s v="VIRSEDA"/>
        <s v="GERLOGE"/>
        <s v="Groupe Rouge indem sinistre 03/05/2019"/>
        <s v="GROUPE ROUGE" u="1"/>
        <s v="GROUPE ROUGE année" u="1"/>
      </sharedItems>
    </cacheField>
    <cacheField name="Libellé" numFmtId="0">
      <sharedItems count="50">
        <s v="DUBERNARD ANNEE 2020"/>
        <s v="DUBERNARD REMISE ETAT BAC A SABLE"/>
        <s v="DUBERNARD VERIFICATION COLONNE SECHE"/>
        <s v="ETC SOLDE SUIVI TRAVAUX"/>
        <s v="ETC SOLDE SSI"/>
        <s v="ETC 2 ACOMPTE SSI"/>
        <s v="EDF ESTIM. DU 11/03/2020"/>
        <s v="EDF ESTIM. DU 27/05/20"/>
        <s v="EDF ESTIM. DU 10/07/20"/>
        <s v="EDF ESTIM. DU 10/09/2020"/>
        <s v="EDF RELEVE DU 30/11/2020"/>
        <s v="EDF ESTIM. DU 26/01/21"/>
        <s v="GROUPE ROUGE ANNEE 2020"/>
        <s v="GROUPE ROUGE ANNEE 2021"/>
        <s v="GERLOGE HONO GESTION TRAVAUX"/>
        <s v="MNA ELEC COMPLEMENT ACOMPTE N° 3"/>
        <s v="MNA ELEC PARC SOLDE FACTURE"/>
        <s v="OTIS ENTRETIEN PORTE PARK. 1 SEMESTRE 2020"/>
        <s v="OTIS REPARATION PORTE BASCULANTE NYNIO"/>
        <s v="OTIS REMPL BARRAGE CELLULE"/>
        <s v="SECURITAS MOIS AVRIL 2020"/>
        <s v="SECURITAS MOIS MAI 2020"/>
        <s v="SECURITAS MOIS SEPTEMBRE 20"/>
        <s v="SESEM ANNEE 2020"/>
        <s v="SESEM ENTRETIEN VENTILATION ANNEE 2020"/>
        <s v="SESEM ACPT REMISE ETAT TABLEAU POMPE RELEVAGE"/>
        <s v="SESEM SOLDE REMISE ETAT TABLEAU POMPE RELEVAGE"/>
        <s v="SFR FACTURE DU 30/10/20"/>
        <s v="SFR FACTURE DU 29/11/20"/>
        <s v="SFR FACTURE DU 29/12/2020"/>
        <s v="SPN ENTRETIENS PARKINGS 1 TRIMESTRE 2020"/>
        <s v="SPN 1 TRIMESTRE 2020"/>
        <s v="SPN 2 TRIMESTRE 2020"/>
        <s v="SPN ENTRETIENS PARKINGS 2 TRIMESTRE 2020"/>
        <s v="SPN 3 TRIMESTRE 2020"/>
        <s v="SPN ENTRETIENS PARKINGS 3 TRIMESTRE 2020"/>
        <s v="SPN ENTRETIENS PARKINGS 4 TRIMESTRE 2020"/>
        <s v="SPN 4 TRIMESTRE 2020"/>
        <s v="SYBAT DEBARRAS COULOIR PARKING &amp; ESCALIER"/>
        <s v="SYBAT NETTOYAGE ESCALIER ENTRE RDC &amp; 4 SOUS SOL"/>
        <s v="SYBAT POSE SERRURES &amp; POSE VERROU"/>
        <s v="VIRSEDA FOURNITURE REGISTE SECURITE"/>
        <s v="VIRSEDA CABLAGE POMPE RELEVAGE"/>
        <s v="Honoraires syndic n° 1"/>
        <s v="Honoraires syndic n° 2"/>
        <s v="Honoraires syndic n° 3"/>
        <s v="Honoraires syndic n° 4"/>
        <s v="Suivi dossier contentieux Aff RIVP"/>
        <s v="Indemnités sinistre du 03/05/2019"/>
        <s v="Ouverture de compte"/>
      </sharedItems>
    </cacheField>
    <cacheField name="Date" numFmtId="14">
      <sharedItems containsSemiMixedTypes="0" containsNonDate="0" containsDate="1" containsString="0" minDate="2020-01-02T00:00:00" maxDate="2021-01-27T00:00:00" count="42">
        <d v="2020-01-13T00:00:00"/>
        <d v="2020-08-28T00:00:00"/>
        <d v="2020-07-23T00:00:00"/>
        <d v="2020-08-30T00:00:00"/>
        <d v="2020-03-11T00:00:00"/>
        <d v="2020-05-27T00:00:00"/>
        <d v="2020-07-10T00:00:00"/>
        <d v="2020-09-10T00:00:00"/>
        <d v="2020-11-30T00:00:00"/>
        <d v="2021-01-26T00:00:00"/>
        <d v="2020-01-20T00:00:00"/>
        <d v="2020-01-22T00:00:00"/>
        <d v="2020-07-08T00:00:00"/>
        <d v="2020-01-07T00:00:00"/>
        <d v="2020-02-29T00:00:00"/>
        <d v="2020-01-10T00:00:00"/>
        <d v="2020-10-08T00:00:00"/>
        <d v="2020-12-10T00:00:00"/>
        <d v="2020-04-01T00:00:00"/>
        <d v="2020-06-25T00:00:00"/>
        <d v="2020-09-25T00:00:00"/>
        <d v="2020-03-26T00:00:00"/>
        <d v="2020-10-30T00:00:00"/>
        <d v="2020-11-29T00:00:00"/>
        <d v="2020-12-29T00:00:00"/>
        <d v="2020-03-31T00:00:00"/>
        <d v="2020-07-02T00:00:00"/>
        <d v="2020-09-30T00:00:00"/>
        <d v="2020-12-30T00:00:00"/>
        <d v="2020-12-31T00:00:00"/>
        <d v="2020-09-22T00:00:00"/>
        <d v="2020-10-28T00:00:00"/>
        <d v="2020-01-03T00:00:00"/>
        <d v="2020-03-12T00:00:00"/>
        <d v="2020-01-02T00:00:00"/>
        <d v="2020-04-03T00:00:00"/>
        <d v="2020-07-01T00:00:00"/>
        <d v="2020-10-14T00:00:00"/>
        <d v="2020-10-21T00:00:00"/>
        <d v="2020-03-02T00:00:00"/>
        <d v="2020-05-25T00:00:00"/>
        <d v="2020-03-23T00:00:00"/>
      </sharedItems>
    </cacheField>
    <cacheField name="Montant" numFmtId="0">
      <sharedItems containsSemiMixedTypes="0" containsString="0" containsNumber="1" minValue="-8996.7999999999993" maxValue="8996.7999999999993"/>
    </cacheField>
    <cacheField name="Statut" numFmtId="0">
      <sharedItems count="1">
        <s v="Payée"/>
      </sharedItems>
    </cacheField>
    <cacheField name="Grille" numFmtId="0">
      <sharedItems containsBlank="1" count="6">
        <s v="Dépenses générales"/>
        <s v="Dépenses grille A"/>
        <s v="Dépenses SSI"/>
        <s v="Réparation NYN10"/>
        <s v="Dépenses grille B"/>
        <m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  <x v="0"/>
    <n v="1283.1400000000001"/>
    <x v="0"/>
  </r>
  <r>
    <x v="1"/>
    <x v="1"/>
    <x v="1"/>
    <n v="250.33"/>
    <x v="0"/>
  </r>
  <r>
    <x v="2"/>
    <x v="2"/>
    <x v="2"/>
    <n v="379.36"/>
    <x v="0"/>
  </r>
  <r>
    <x v="3"/>
    <x v="3"/>
    <x v="2"/>
    <n v="294.58"/>
    <x v="0"/>
  </r>
  <r>
    <x v="3"/>
    <x v="3"/>
    <x v="2"/>
    <n v="534.48"/>
    <x v="0"/>
  </r>
  <r>
    <x v="4"/>
    <x v="4"/>
    <x v="3"/>
    <n v="1152"/>
    <x v="0"/>
  </r>
  <r>
    <x v="5"/>
    <x v="5"/>
    <x v="4"/>
    <n v="390.94"/>
    <x v="0"/>
  </r>
  <r>
    <x v="6"/>
    <x v="6"/>
    <x v="5"/>
    <n v="1800"/>
    <x v="0"/>
  </r>
  <r>
    <x v="1"/>
    <x v="7"/>
    <x v="6"/>
    <n v="244.98"/>
    <x v="0"/>
  </r>
  <r>
    <x v="1"/>
    <x v="8"/>
    <x v="7"/>
    <n v="180.26"/>
    <x v="0"/>
  </r>
  <r>
    <x v="7"/>
    <x v="9"/>
    <x v="8"/>
    <n v="220.54"/>
    <x v="0"/>
  </r>
  <r>
    <x v="7"/>
    <x v="10"/>
    <x v="8"/>
    <n v="780.98"/>
    <x v="0"/>
  </r>
  <r>
    <x v="8"/>
    <x v="11"/>
    <x v="9"/>
    <n v="1106.3800000000001"/>
    <x v="0"/>
  </r>
  <r>
    <x v="1"/>
    <x v="12"/>
    <x v="10"/>
    <n v="73.930000000000007"/>
    <x v="0"/>
  </r>
  <r>
    <x v="9"/>
    <x v="13"/>
    <x v="11"/>
    <n v="23093.15"/>
    <x v="0"/>
  </r>
  <r>
    <x v="9"/>
    <x v="14"/>
    <x v="12"/>
    <n v="24586.22"/>
    <x v="0"/>
  </r>
  <r>
    <x v="8"/>
    <x v="15"/>
    <x v="13"/>
    <n v="829.79"/>
    <x v="0"/>
  </r>
  <r>
    <x v="7"/>
    <x v="16"/>
    <x v="14"/>
    <n v="780.98"/>
    <x v="0"/>
  </r>
  <r>
    <x v="7"/>
    <x v="17"/>
    <x v="14"/>
    <n v="220.54"/>
    <x v="0"/>
  </r>
  <r>
    <x v="2"/>
    <x v="18"/>
    <x v="15"/>
    <n v="2376.4299999999998"/>
    <x v="0"/>
  </r>
  <r>
    <x v="1"/>
    <x v="19"/>
    <x v="16"/>
    <n v="159.34"/>
    <x v="0"/>
  </r>
  <r>
    <x v="0"/>
    <x v="20"/>
    <x v="16"/>
    <n v="1283.1400000000001"/>
    <x v="0"/>
  </r>
  <r>
    <x v="1"/>
    <x v="21"/>
    <x v="17"/>
    <n v="186.65"/>
    <x v="0"/>
  </r>
  <r>
    <x v="4"/>
    <x v="22"/>
    <x v="18"/>
    <n v="1152"/>
    <x v="0"/>
  </r>
  <r>
    <x v="7"/>
    <x v="23"/>
    <x v="19"/>
    <n v="220.54"/>
    <x v="0"/>
  </r>
  <r>
    <x v="7"/>
    <x v="24"/>
    <x v="19"/>
    <n v="780.98"/>
    <x v="0"/>
  </r>
  <r>
    <x v="8"/>
    <x v="25"/>
    <x v="20"/>
    <n v="576"/>
    <x v="0"/>
  </r>
  <r>
    <x v="9"/>
    <x v="26"/>
    <x v="20"/>
    <n v="6495.45"/>
    <x v="0"/>
  </r>
  <r>
    <x v="1"/>
    <x v="27"/>
    <x v="21"/>
    <n v="199.1"/>
    <x v="0"/>
  </r>
  <r>
    <x v="7"/>
    <x v="28"/>
    <x v="22"/>
    <n v="220.54"/>
    <x v="0"/>
  </r>
  <r>
    <x v="7"/>
    <x v="29"/>
    <x v="22"/>
    <n v="780.98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">
  <r>
    <x v="0"/>
    <x v="0"/>
    <x v="0"/>
    <n v="110.5"/>
    <x v="0"/>
  </r>
  <r>
    <x v="1"/>
    <x v="1"/>
    <x v="1"/>
    <n v="180"/>
    <x v="0"/>
  </r>
  <r>
    <x v="1"/>
    <x v="2"/>
    <x v="2"/>
    <n v="216"/>
    <x v="0"/>
  </r>
  <r>
    <x v="1"/>
    <x v="3"/>
    <x v="3"/>
    <n v="216"/>
    <x v="0"/>
  </r>
  <r>
    <x v="1"/>
    <x v="4"/>
    <x v="4"/>
    <n v="216"/>
    <x v="0"/>
  </r>
  <r>
    <x v="1"/>
    <x v="5"/>
    <x v="5"/>
    <n v="216"/>
    <x v="0"/>
  </r>
  <r>
    <x v="0"/>
    <x v="6"/>
    <x v="6"/>
    <n v="245.04"/>
    <x v="0"/>
  </r>
  <r>
    <x v="0"/>
    <x v="7"/>
    <x v="7"/>
    <n v="269.68"/>
    <x v="0"/>
  </r>
  <r>
    <x v="2"/>
    <x v="8"/>
    <x v="8"/>
    <n v="290.02"/>
    <x v="0"/>
  </r>
  <r>
    <x v="0"/>
    <x v="9"/>
    <x v="9"/>
    <n v="362.03"/>
    <x v="0"/>
  </r>
  <r>
    <x v="3"/>
    <x v="10"/>
    <x v="10"/>
    <n v="397.6"/>
    <x v="0"/>
  </r>
  <r>
    <x v="4"/>
    <x v="11"/>
    <x v="11"/>
    <n v="407"/>
    <x v="0"/>
  </r>
  <r>
    <x v="2"/>
    <x v="8"/>
    <x v="8"/>
    <n v="526.20000000000005"/>
    <x v="0"/>
  </r>
  <r>
    <x v="5"/>
    <x v="12"/>
    <x v="10"/>
    <n v="576"/>
    <x v="0"/>
  </r>
  <r>
    <x v="6"/>
    <x v="13"/>
    <x v="12"/>
    <n v="580.24"/>
    <x v="0"/>
  </r>
  <r>
    <x v="1"/>
    <x v="14"/>
    <x v="2"/>
    <n v="764.92"/>
    <x v="0"/>
  </r>
  <r>
    <x v="1"/>
    <x v="15"/>
    <x v="3"/>
    <n v="764.92"/>
    <x v="0"/>
  </r>
  <r>
    <x v="1"/>
    <x v="16"/>
    <x v="4"/>
    <n v="764.92"/>
    <x v="0"/>
  </r>
  <r>
    <x v="1"/>
    <x v="17"/>
    <x v="5"/>
    <n v="764.92"/>
    <x v="0"/>
  </r>
  <r>
    <x v="6"/>
    <x v="18"/>
    <x v="13"/>
    <n v="912.57"/>
    <x v="0"/>
  </r>
  <r>
    <x v="6"/>
    <x v="19"/>
    <x v="14"/>
    <n v="1100.56"/>
    <x v="0"/>
  </r>
  <r>
    <x v="6"/>
    <x v="20"/>
    <x v="15"/>
    <n v="1222.3599999999999"/>
    <x v="0"/>
  </r>
  <r>
    <x v="6"/>
    <x v="21"/>
    <x v="16"/>
    <n v="1234.1300000000001"/>
    <x v="0"/>
  </r>
  <r>
    <x v="5"/>
    <x v="22"/>
    <x v="17"/>
    <n v="1250"/>
    <x v="0"/>
  </r>
  <r>
    <x v="5"/>
    <x v="23"/>
    <x v="18"/>
    <n v="1296"/>
    <x v="0"/>
  </r>
  <r>
    <x v="5"/>
    <x v="24"/>
    <x v="19"/>
    <n v="2212.7600000000002"/>
    <x v="0"/>
  </r>
  <r>
    <x v="3"/>
    <x v="25"/>
    <x v="20"/>
    <n v="2231.88"/>
    <x v="0"/>
  </r>
  <r>
    <x v="7"/>
    <x v="26"/>
    <x v="21"/>
    <n v="2430"/>
    <x v="0"/>
  </r>
  <r>
    <x v="2"/>
    <x v="27"/>
    <x v="22"/>
    <n v="2527.94"/>
    <x v="0"/>
  </r>
  <r>
    <x v="8"/>
    <x v="28"/>
    <x v="23"/>
    <n v="8913.25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8">
  <r>
    <x v="0"/>
    <x v="0"/>
    <x v="0"/>
    <x v="0"/>
    <s v="2 430,00 €"/>
    <s v="Payée"/>
    <x v="0"/>
  </r>
  <r>
    <x v="0"/>
    <x v="1"/>
    <x v="1"/>
    <x v="1"/>
    <s v="397,60 €"/>
    <s v="Payée"/>
    <x v="1"/>
  </r>
  <r>
    <x v="0"/>
    <x v="1"/>
    <x v="2"/>
    <x v="2"/>
    <s v="2 231,88 €"/>
    <s v="Payée"/>
    <x v="2"/>
  </r>
  <r>
    <x v="0"/>
    <x v="2"/>
    <x v="3"/>
    <x v="3"/>
    <s v="2 212,76 €"/>
    <s v="Payée"/>
    <x v="3"/>
  </r>
  <r>
    <x v="0"/>
    <x v="2"/>
    <x v="4"/>
    <x v="1"/>
    <s v="576,00 €"/>
    <s v="Payée"/>
    <x v="4"/>
  </r>
  <r>
    <x v="0"/>
    <x v="2"/>
    <x v="5"/>
    <x v="4"/>
    <s v="1 296,00 €"/>
    <s v="Payée"/>
    <x v="5"/>
  </r>
  <r>
    <x v="0"/>
    <x v="2"/>
    <x v="6"/>
    <x v="5"/>
    <s v="1 250,00 €"/>
    <s v="Payée"/>
    <x v="6"/>
  </r>
  <r>
    <x v="0"/>
    <x v="3"/>
    <x v="7"/>
    <x v="6"/>
    <s v="269,68 €"/>
    <s v="Payée"/>
    <x v="7"/>
  </r>
  <r>
    <x v="0"/>
    <x v="3"/>
    <x v="8"/>
    <x v="7"/>
    <s v="245,04 €"/>
    <s v="Payée"/>
    <x v="8"/>
  </r>
  <r>
    <x v="0"/>
    <x v="3"/>
    <x v="9"/>
    <x v="8"/>
    <s v="110,50 €"/>
    <s v="Payée"/>
    <x v="9"/>
  </r>
  <r>
    <x v="0"/>
    <x v="3"/>
    <x v="10"/>
    <x v="9"/>
    <s v="362,03 €"/>
    <s v="Payée"/>
    <x v="10"/>
  </r>
  <r>
    <x v="0"/>
    <x v="4"/>
    <x v="11"/>
    <x v="10"/>
    <s v="8 913,25 €"/>
    <s v="Payée"/>
    <x v="11"/>
  </r>
  <r>
    <x v="0"/>
    <x v="5"/>
    <x v="12"/>
    <x v="11"/>
    <s v="1 100,56 €"/>
    <s v="Payée"/>
    <x v="12"/>
  </r>
  <r>
    <x v="0"/>
    <x v="5"/>
    <x v="13"/>
    <x v="12"/>
    <s v="1 222,36 €"/>
    <s v="Payée"/>
    <x v="13"/>
  </r>
  <r>
    <x v="0"/>
    <x v="5"/>
    <x v="14"/>
    <x v="13"/>
    <s v="1 234,13 €"/>
    <s v="Payée"/>
    <x v="14"/>
  </r>
  <r>
    <x v="0"/>
    <x v="5"/>
    <x v="15"/>
    <x v="14"/>
    <s v="580,24 €"/>
    <s v="Payée"/>
    <x v="15"/>
  </r>
  <r>
    <x v="0"/>
    <x v="5"/>
    <x v="16"/>
    <x v="15"/>
    <s v="912,57 €"/>
    <s v="Payée"/>
    <x v="16"/>
  </r>
  <r>
    <x v="0"/>
    <x v="6"/>
    <x v="17"/>
    <x v="16"/>
    <s v="2 527,94 €"/>
    <s v="Payée"/>
    <x v="17"/>
  </r>
  <r>
    <x v="0"/>
    <x v="6"/>
    <x v="18"/>
    <x v="17"/>
    <s v="526,20 €"/>
    <s v="Payée"/>
    <x v="18"/>
  </r>
  <r>
    <x v="0"/>
    <x v="6"/>
    <x v="18"/>
    <x v="17"/>
    <s v="290,02 €"/>
    <s v="Payée"/>
    <x v="19"/>
  </r>
  <r>
    <x v="0"/>
    <x v="7"/>
    <x v="19"/>
    <x v="18"/>
    <s v="764,92 €"/>
    <s v="Payée"/>
    <x v="20"/>
  </r>
  <r>
    <x v="0"/>
    <x v="7"/>
    <x v="20"/>
    <x v="18"/>
    <s v="216,00 €"/>
    <s v="Payée"/>
    <x v="21"/>
  </r>
  <r>
    <x v="0"/>
    <x v="7"/>
    <x v="21"/>
    <x v="19"/>
    <s v="216,00 €"/>
    <s v="Payée"/>
    <x v="21"/>
  </r>
  <r>
    <x v="0"/>
    <x v="7"/>
    <x v="22"/>
    <x v="19"/>
    <s v="764,92 €"/>
    <s v="Payée"/>
    <x v="20"/>
  </r>
  <r>
    <x v="0"/>
    <x v="7"/>
    <x v="23"/>
    <x v="20"/>
    <s v="216,00 €"/>
    <s v="Payée"/>
    <x v="21"/>
  </r>
  <r>
    <x v="0"/>
    <x v="7"/>
    <x v="24"/>
    <x v="20"/>
    <s v="764,92 €"/>
    <s v="Payée"/>
    <x v="20"/>
  </r>
  <r>
    <x v="0"/>
    <x v="7"/>
    <x v="25"/>
    <x v="21"/>
    <s v="764,92 €"/>
    <s v="Payée"/>
    <x v="20"/>
  </r>
  <r>
    <x v="0"/>
    <x v="7"/>
    <x v="26"/>
    <x v="21"/>
    <s v="216,00 €"/>
    <s v="Payée"/>
    <x v="21"/>
  </r>
  <r>
    <x v="0"/>
    <x v="7"/>
    <x v="27"/>
    <x v="22"/>
    <s v="180,00 €"/>
    <s v="Payée"/>
    <x v="22"/>
  </r>
  <r>
    <x v="0"/>
    <x v="8"/>
    <x v="28"/>
    <x v="23"/>
    <s v="407,00 €"/>
    <s v="Payée"/>
    <x v="23"/>
  </r>
  <r>
    <x v="1"/>
    <x v="9"/>
    <x v="29"/>
    <x v="24"/>
    <s v="1 152,00 €"/>
    <s v="Payée"/>
    <x v="24"/>
  </r>
  <r>
    <x v="1"/>
    <x v="9"/>
    <x v="30"/>
    <x v="25"/>
    <s v="1 152,00 €"/>
    <s v="Payée"/>
    <x v="24"/>
  </r>
  <r>
    <x v="1"/>
    <x v="1"/>
    <x v="31"/>
    <x v="26"/>
    <s v="2 376,43 €"/>
    <s v="Payée"/>
    <x v="25"/>
  </r>
  <r>
    <x v="1"/>
    <x v="1"/>
    <x v="32"/>
    <x v="27"/>
    <s v="379,36 €"/>
    <s v="Payée"/>
    <x v="26"/>
  </r>
  <r>
    <x v="1"/>
    <x v="2"/>
    <x v="33"/>
    <x v="28"/>
    <s v="576,00 €"/>
    <s v="Payée"/>
    <x v="4"/>
  </r>
  <r>
    <x v="1"/>
    <x v="2"/>
    <x v="34"/>
    <x v="29"/>
    <s v="829,79 €"/>
    <s v="Payée"/>
    <x v="27"/>
  </r>
  <r>
    <x v="1"/>
    <x v="2"/>
    <x v="35"/>
    <x v="30"/>
    <s v="1 106,38 €"/>
    <s v="Payée"/>
    <x v="28"/>
  </r>
  <r>
    <x v="1"/>
    <x v="3"/>
    <x v="36"/>
    <x v="31"/>
    <s v="199,10 €"/>
    <s v="Payée"/>
    <x v="29"/>
  </r>
  <r>
    <x v="1"/>
    <x v="3"/>
    <x v="37"/>
    <x v="32"/>
    <s v="186,65 €"/>
    <s v="Payée"/>
    <x v="30"/>
  </r>
  <r>
    <x v="1"/>
    <x v="3"/>
    <x v="38"/>
    <x v="33"/>
    <s v="159,34 €"/>
    <s v="Payée"/>
    <x v="31"/>
  </r>
  <r>
    <x v="1"/>
    <x v="3"/>
    <x v="39"/>
    <x v="34"/>
    <s v="73,93 €"/>
    <s v="Payée"/>
    <x v="32"/>
  </r>
  <r>
    <x v="1"/>
    <x v="3"/>
    <x v="40"/>
    <x v="35"/>
    <s v="244,98 €"/>
    <s v="Payée"/>
    <x v="33"/>
  </r>
  <r>
    <x v="1"/>
    <x v="3"/>
    <x v="41"/>
    <x v="36"/>
    <s v="250,33 €"/>
    <s v="Payée"/>
    <x v="34"/>
  </r>
  <r>
    <x v="1"/>
    <x v="10"/>
    <x v="42"/>
    <x v="37"/>
    <s v="1 800,00 €"/>
    <s v="Payée"/>
    <x v="35"/>
  </r>
  <r>
    <x v="1"/>
    <x v="11"/>
    <x v="43"/>
    <x v="38"/>
    <s v="390,94 €"/>
    <s v="Payée"/>
    <x v="36"/>
  </r>
  <r>
    <x v="1"/>
    <x v="12"/>
    <x v="44"/>
    <x v="28"/>
    <s v="6 495,45 €"/>
    <s v="Payée"/>
    <x v="37"/>
  </r>
  <r>
    <x v="1"/>
    <x v="12"/>
    <x v="45"/>
    <x v="39"/>
    <s v="24 586,22 €"/>
    <s v="Payée"/>
    <x v="38"/>
  </r>
  <r>
    <x v="1"/>
    <x v="12"/>
    <x v="46"/>
    <x v="40"/>
    <s v="23 093,15 €"/>
    <s v="Payée"/>
    <x v="39"/>
  </r>
  <r>
    <x v="1"/>
    <x v="5"/>
    <x v="47"/>
    <x v="33"/>
    <s v="1 283,14 €"/>
    <s v="Payée"/>
    <x v="40"/>
  </r>
  <r>
    <x v="1"/>
    <x v="5"/>
    <x v="48"/>
    <x v="41"/>
    <s v="1 283,14 €"/>
    <s v="Payée"/>
    <x v="40"/>
  </r>
  <r>
    <x v="1"/>
    <x v="6"/>
    <x v="49"/>
    <x v="27"/>
    <s v="294,58 €"/>
    <s v="Payée"/>
    <x v="41"/>
  </r>
  <r>
    <x v="1"/>
    <x v="6"/>
    <x v="49"/>
    <x v="27"/>
    <s v="534,48 €"/>
    <s v="Payée"/>
    <x v="42"/>
  </r>
  <r>
    <x v="1"/>
    <x v="7"/>
    <x v="50"/>
    <x v="42"/>
    <s v="220,54 €"/>
    <s v="Payée"/>
    <x v="43"/>
  </r>
  <r>
    <x v="1"/>
    <x v="7"/>
    <x v="51"/>
    <x v="42"/>
    <s v="780,98 €"/>
    <s v="Payée"/>
    <x v="44"/>
  </r>
  <r>
    <x v="1"/>
    <x v="7"/>
    <x v="52"/>
    <x v="43"/>
    <s v="220,54 €"/>
    <s v="Payée"/>
    <x v="43"/>
  </r>
  <r>
    <x v="1"/>
    <x v="7"/>
    <x v="53"/>
    <x v="43"/>
    <s v="780,98 €"/>
    <s v="Payée"/>
    <x v="44"/>
  </r>
  <r>
    <x v="1"/>
    <x v="7"/>
    <x v="54"/>
    <x v="44"/>
    <s v="780,98 €"/>
    <s v="Payée"/>
    <x v="44"/>
  </r>
  <r>
    <x v="1"/>
    <x v="7"/>
    <x v="55"/>
    <x v="44"/>
    <s v="220,54 €"/>
    <s v="Payée"/>
    <x v="43"/>
  </r>
  <r>
    <x v="1"/>
    <x v="7"/>
    <x v="56"/>
    <x v="45"/>
    <s v="220,54 €"/>
    <s v="Payée"/>
    <x v="43"/>
  </r>
  <r>
    <x v="1"/>
    <x v="7"/>
    <x v="57"/>
    <x v="45"/>
    <s v="780,98 €"/>
    <s v="Payée"/>
    <x v="44"/>
  </r>
  <r>
    <x v="2"/>
    <x v="1"/>
    <x v="58"/>
    <x v="46"/>
    <s v="1 170,18 €"/>
    <s v="Payée"/>
    <x v="45"/>
  </r>
  <r>
    <x v="2"/>
    <x v="1"/>
    <x v="59"/>
    <x v="47"/>
    <s v="386,27 €"/>
    <s v="Payée"/>
    <x v="46"/>
  </r>
  <r>
    <x v="2"/>
    <x v="1"/>
    <x v="60"/>
    <x v="47"/>
    <s v="184,09 €"/>
    <s v="Payée"/>
    <x v="47"/>
  </r>
  <r>
    <x v="2"/>
    <x v="2"/>
    <x v="61"/>
    <x v="48"/>
    <s v="576,00 €"/>
    <s v="Payée"/>
    <x v="4"/>
  </r>
  <r>
    <x v="2"/>
    <x v="2"/>
    <x v="62"/>
    <x v="49"/>
    <s v="1 382,98 €"/>
    <s v="Payée"/>
    <x v="48"/>
  </r>
  <r>
    <x v="2"/>
    <x v="2"/>
    <x v="63"/>
    <x v="49"/>
    <s v="288,00 €"/>
    <s v="Payée"/>
    <x v="49"/>
  </r>
  <r>
    <x v="2"/>
    <x v="3"/>
    <x v="64"/>
    <x v="50"/>
    <s v="62,25 €"/>
    <s v="Payée"/>
    <x v="50"/>
  </r>
  <r>
    <x v="2"/>
    <x v="3"/>
    <x v="65"/>
    <x v="51"/>
    <s v="189,48 €"/>
    <s v="Payée"/>
    <x v="51"/>
  </r>
  <r>
    <x v="2"/>
    <x v="3"/>
    <x v="66"/>
    <x v="52"/>
    <s v="153,94 €"/>
    <s v="Payée"/>
    <x v="52"/>
  </r>
  <r>
    <x v="2"/>
    <x v="3"/>
    <x v="67"/>
    <x v="53"/>
    <s v="249,87 €"/>
    <s v="Payée"/>
    <x v="53"/>
  </r>
  <r>
    <x v="2"/>
    <x v="3"/>
    <x v="68"/>
    <x v="54"/>
    <s v="210,52 €"/>
    <s v="Payée"/>
    <x v="54"/>
  </r>
  <r>
    <x v="2"/>
    <x v="3"/>
    <x v="69"/>
    <x v="55"/>
    <s v="180,26 €"/>
    <s v="Payée"/>
    <x v="55"/>
  </r>
  <r>
    <x v="2"/>
    <x v="4"/>
    <x v="70"/>
    <x v="56"/>
    <s v="8 996,80 €"/>
    <s v="Payée"/>
    <x v="56"/>
  </r>
  <r>
    <x v="2"/>
    <x v="4"/>
    <x v="71"/>
    <x v="57"/>
    <s v="8 973,49 €"/>
    <s v="Payée"/>
    <x v="57"/>
  </r>
  <r>
    <x v="2"/>
    <x v="10"/>
    <x v="42"/>
    <x v="58"/>
    <s v="189,00 €"/>
    <s v="Payée"/>
    <x v="58"/>
  </r>
  <r>
    <x v="2"/>
    <x v="12"/>
    <x v="72"/>
    <x v="59"/>
    <s v="5 991,65 €"/>
    <s v="Payée"/>
    <x v="59"/>
  </r>
  <r>
    <x v="2"/>
    <x v="12"/>
    <x v="73"/>
    <x v="60"/>
    <s v="1 299,09 €"/>
    <s v="Payée"/>
    <x v="60"/>
  </r>
  <r>
    <x v="2"/>
    <x v="5"/>
    <x v="74"/>
    <x v="61"/>
    <s v="764,72 €"/>
    <s v="Payée"/>
    <x v="61"/>
  </r>
  <r>
    <x v="2"/>
    <x v="5"/>
    <x v="75"/>
    <x v="62"/>
    <s v="4 341,93 €"/>
    <s v="Payée"/>
    <x v="62"/>
  </r>
  <r>
    <x v="2"/>
    <x v="5"/>
    <x v="76"/>
    <x v="52"/>
    <s v="1 333,93 €"/>
    <s v="Payée"/>
    <x v="63"/>
  </r>
  <r>
    <x v="2"/>
    <x v="5"/>
    <x v="76"/>
    <x v="63"/>
    <s v="1 333,93 €"/>
    <s v="Payée"/>
    <x v="63"/>
  </r>
  <r>
    <x v="2"/>
    <x v="13"/>
    <x v="77"/>
    <x v="64"/>
    <s v="219,60 €"/>
    <s v="Payée"/>
    <x v="64"/>
  </r>
  <r>
    <x v="2"/>
    <x v="13"/>
    <x v="78"/>
    <x v="65"/>
    <s v="263,99 €"/>
    <s v="Payée"/>
    <x v="65"/>
  </r>
  <r>
    <x v="2"/>
    <x v="13"/>
    <x v="79"/>
    <x v="66"/>
    <s v="187,20 €"/>
    <s v="Payée"/>
    <x v="66"/>
  </r>
  <r>
    <x v="2"/>
    <x v="6"/>
    <x v="80"/>
    <x v="67"/>
    <s v="2 310,00 €"/>
    <s v="Payée"/>
    <x v="67"/>
  </r>
  <r>
    <x v="2"/>
    <x v="6"/>
    <x v="81"/>
    <x v="67"/>
    <s v="1 230,35 €"/>
    <s v="Payée"/>
    <x v="68"/>
  </r>
  <r>
    <x v="2"/>
    <x v="6"/>
    <x v="82"/>
    <x v="56"/>
    <s v="298,77 €"/>
    <s v="Payée"/>
    <x v="69"/>
  </r>
  <r>
    <x v="2"/>
    <x v="6"/>
    <x v="83"/>
    <x v="56"/>
    <s v="542,08 €"/>
    <s v="Payée"/>
    <x v="70"/>
  </r>
  <r>
    <x v="2"/>
    <x v="14"/>
    <x v="84"/>
    <x v="68"/>
    <s v="42,48 €"/>
    <s v="Payée"/>
    <x v="71"/>
  </r>
  <r>
    <x v="2"/>
    <x v="14"/>
    <x v="85"/>
    <x v="69"/>
    <s v="17,64 €"/>
    <s v="Payée"/>
    <x v="72"/>
  </r>
  <r>
    <x v="2"/>
    <x v="14"/>
    <x v="86"/>
    <x v="70"/>
    <s v="12,00 €"/>
    <s v="Payée"/>
    <x v="73"/>
  </r>
  <r>
    <x v="2"/>
    <x v="7"/>
    <x v="87"/>
    <x v="71"/>
    <s v="220,54 €"/>
    <s v="Payée"/>
    <x v="43"/>
  </r>
  <r>
    <x v="2"/>
    <x v="7"/>
    <x v="88"/>
    <x v="72"/>
    <s v="780,98 €"/>
    <s v="Payée"/>
    <x v="44"/>
  </r>
  <r>
    <x v="2"/>
    <x v="7"/>
    <x v="89"/>
    <x v="73"/>
    <s v="220,54 €"/>
    <s v="Payée"/>
    <x v="43"/>
  </r>
  <r>
    <x v="2"/>
    <x v="7"/>
    <x v="90"/>
    <x v="73"/>
    <s v="780,98 €"/>
    <s v="Payée"/>
    <x v="44"/>
  </r>
  <r>
    <x v="2"/>
    <x v="7"/>
    <x v="91"/>
    <x v="74"/>
    <s v="220,54 €"/>
    <s v="Payée"/>
    <x v="43"/>
  </r>
  <r>
    <x v="2"/>
    <x v="7"/>
    <x v="92"/>
    <x v="74"/>
    <s v="780,98 €"/>
    <s v="Payée"/>
    <x v="44"/>
  </r>
  <r>
    <x v="2"/>
    <x v="7"/>
    <x v="93"/>
    <x v="75"/>
    <s v="780,98 €"/>
    <s v="Payée"/>
    <x v="44"/>
  </r>
  <r>
    <x v="2"/>
    <x v="7"/>
    <x v="94"/>
    <x v="75"/>
    <s v="220,54 €"/>
    <s v="Payée"/>
    <x v="43"/>
  </r>
  <r>
    <x v="2"/>
    <x v="15"/>
    <x v="95"/>
    <x v="61"/>
    <s v="411,40 €"/>
    <s v="Payée"/>
    <x v="74"/>
  </r>
  <r>
    <x v="2"/>
    <x v="15"/>
    <x v="96"/>
    <x v="76"/>
    <s v="537,90 €"/>
    <s v="Payée"/>
    <x v="75"/>
  </r>
  <r>
    <x v="2"/>
    <x v="15"/>
    <x v="97"/>
    <x v="77"/>
    <s v="478,94 €"/>
    <s v="Payée"/>
    <x v="76"/>
  </r>
  <r>
    <x v="2"/>
    <x v="16"/>
    <x v="98"/>
    <x v="78"/>
    <s v="456,50 €"/>
    <s v="Payée"/>
    <x v="77"/>
  </r>
  <r>
    <x v="2"/>
    <x v="16"/>
    <x v="99"/>
    <x v="79"/>
    <s v="192,50 €"/>
    <s v="Payée"/>
    <x v="78"/>
  </r>
  <r>
    <x v="3"/>
    <x v="3"/>
    <x v="100"/>
    <x v="80"/>
    <s v="382,54 €"/>
    <s v="Payée"/>
    <x v="79"/>
  </r>
  <r>
    <x v="3"/>
    <x v="13"/>
    <x v="101"/>
    <x v="81"/>
    <s v="222,55 €"/>
    <s v="Payée"/>
    <x v="80"/>
  </r>
  <r>
    <x v="3"/>
    <x v="6"/>
    <x v="102"/>
    <x v="82"/>
    <s v="548,05 €"/>
    <s v="Payée"/>
    <x v="81"/>
  </r>
  <r>
    <x v="3"/>
    <x v="6"/>
    <x v="103"/>
    <x v="82"/>
    <s v="302,06 €"/>
    <s v="Payée"/>
    <x v="8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60">
  <r>
    <x v="0"/>
    <x v="0"/>
    <x v="0"/>
    <n v="386.27"/>
    <x v="0"/>
    <x v="0"/>
  </r>
  <r>
    <x v="0"/>
    <x v="1"/>
    <x v="0"/>
    <n v="184.09"/>
    <x v="0"/>
    <x v="0"/>
  </r>
  <r>
    <x v="0"/>
    <x v="2"/>
    <x v="1"/>
    <n v="1170.18"/>
    <x v="0"/>
    <x v="1"/>
  </r>
  <r>
    <x v="1"/>
    <x v="3"/>
    <x v="2"/>
    <n v="1382.98"/>
    <x v="0"/>
    <x v="2"/>
  </r>
  <r>
    <x v="1"/>
    <x v="4"/>
    <x v="2"/>
    <n v="288"/>
    <x v="0"/>
    <x v="2"/>
  </r>
  <r>
    <x v="1"/>
    <x v="5"/>
    <x v="3"/>
    <n v="576"/>
    <x v="0"/>
    <x v="2"/>
  </r>
  <r>
    <x v="2"/>
    <x v="6"/>
    <x v="4"/>
    <n v="210.52"/>
    <x v="0"/>
    <x v="0"/>
  </r>
  <r>
    <x v="2"/>
    <x v="7"/>
    <x v="5"/>
    <n v="249.87"/>
    <x v="0"/>
    <x v="0"/>
  </r>
  <r>
    <x v="2"/>
    <x v="8"/>
    <x v="6"/>
    <n v="153.94"/>
    <x v="0"/>
    <x v="0"/>
  </r>
  <r>
    <x v="2"/>
    <x v="9"/>
    <x v="7"/>
    <n v="189.48"/>
    <x v="0"/>
    <x v="0"/>
  </r>
  <r>
    <x v="2"/>
    <x v="10"/>
    <x v="8"/>
    <n v="62.25"/>
    <x v="0"/>
    <x v="0"/>
  </r>
  <r>
    <x v="2"/>
    <x v="11"/>
    <x v="9"/>
    <n v="382.54"/>
    <x v="0"/>
    <x v="0"/>
  </r>
  <r>
    <x v="3"/>
    <x v="12"/>
    <x v="10"/>
    <n v="8973.49"/>
    <x v="0"/>
    <x v="0"/>
  </r>
  <r>
    <x v="4"/>
    <x v="13"/>
    <x v="11"/>
    <n v="8996.7999999999993"/>
    <x v="0"/>
    <x v="0"/>
  </r>
  <r>
    <x v="5"/>
    <x v="14"/>
    <x v="12"/>
    <n v="189"/>
    <x v="0"/>
    <x v="3"/>
  </r>
  <r>
    <x v="6"/>
    <x v="15"/>
    <x v="13"/>
    <n v="1299.0899999999999"/>
    <x v="0"/>
    <x v="2"/>
  </r>
  <r>
    <x v="6"/>
    <x v="16"/>
    <x v="14"/>
    <n v="5991.65"/>
    <x v="0"/>
    <x v="2"/>
  </r>
  <r>
    <x v="7"/>
    <x v="17"/>
    <x v="15"/>
    <n v="889.2"/>
    <x v="0"/>
    <x v="1"/>
  </r>
  <r>
    <x v="7"/>
    <x v="17"/>
    <x v="15"/>
    <n v="444.73"/>
    <x v="0"/>
    <x v="4"/>
  </r>
  <r>
    <x v="7"/>
    <x v="17"/>
    <x v="6"/>
    <n v="889.2"/>
    <x v="0"/>
    <x v="1"/>
  </r>
  <r>
    <x v="7"/>
    <x v="17"/>
    <x v="6"/>
    <n v="444.73"/>
    <x v="0"/>
    <x v="4"/>
  </r>
  <r>
    <x v="7"/>
    <x v="18"/>
    <x v="16"/>
    <n v="4341.93"/>
    <x v="0"/>
    <x v="3"/>
  </r>
  <r>
    <x v="7"/>
    <x v="19"/>
    <x v="17"/>
    <n v="764.72"/>
    <x v="0"/>
    <x v="1"/>
  </r>
  <r>
    <x v="8"/>
    <x v="20"/>
    <x v="18"/>
    <n v="187.2"/>
    <x v="0"/>
    <x v="1"/>
  </r>
  <r>
    <x v="8"/>
    <x v="21"/>
    <x v="19"/>
    <n v="263.99"/>
    <x v="0"/>
    <x v="1"/>
  </r>
  <r>
    <x v="8"/>
    <x v="22"/>
    <x v="20"/>
    <n v="219.6"/>
    <x v="0"/>
    <x v="1"/>
  </r>
  <r>
    <x v="9"/>
    <x v="23"/>
    <x v="11"/>
    <n v="298.77"/>
    <x v="0"/>
    <x v="4"/>
  </r>
  <r>
    <x v="9"/>
    <x v="24"/>
    <x v="11"/>
    <n v="542.08000000000004"/>
    <x v="0"/>
    <x v="1"/>
  </r>
  <r>
    <x v="9"/>
    <x v="25"/>
    <x v="21"/>
    <n v="2310"/>
    <x v="0"/>
    <x v="1"/>
  </r>
  <r>
    <x v="9"/>
    <x v="26"/>
    <x v="21"/>
    <n v="1230.3499999999999"/>
    <x v="0"/>
    <x v="1"/>
  </r>
  <r>
    <x v="10"/>
    <x v="27"/>
    <x v="22"/>
    <n v="12"/>
    <x v="0"/>
    <x v="1"/>
  </r>
  <r>
    <x v="10"/>
    <x v="28"/>
    <x v="23"/>
    <n v="17.64"/>
    <x v="0"/>
    <x v="1"/>
  </r>
  <r>
    <x v="10"/>
    <x v="29"/>
    <x v="24"/>
    <n v="42.48"/>
    <x v="0"/>
    <x v="1"/>
  </r>
  <r>
    <x v="11"/>
    <x v="30"/>
    <x v="25"/>
    <n v="520.6"/>
    <x v="0"/>
    <x v="1"/>
  </r>
  <r>
    <x v="11"/>
    <x v="30"/>
    <x v="25"/>
    <n v="260.38"/>
    <x v="0"/>
    <x v="4"/>
  </r>
  <r>
    <x v="11"/>
    <x v="31"/>
    <x v="25"/>
    <n v="220.54"/>
    <x v="0"/>
    <x v="0"/>
  </r>
  <r>
    <x v="11"/>
    <x v="32"/>
    <x v="26"/>
    <n v="220.54"/>
    <x v="0"/>
    <x v="0"/>
  </r>
  <r>
    <x v="11"/>
    <x v="33"/>
    <x v="26"/>
    <n v="520.6"/>
    <x v="0"/>
    <x v="1"/>
  </r>
  <r>
    <x v="11"/>
    <x v="33"/>
    <x v="26"/>
    <n v="260.38"/>
    <x v="0"/>
    <x v="4"/>
  </r>
  <r>
    <x v="11"/>
    <x v="34"/>
    <x v="27"/>
    <n v="220.54"/>
    <x v="0"/>
    <x v="0"/>
  </r>
  <r>
    <x v="11"/>
    <x v="35"/>
    <x v="27"/>
    <n v="520.6"/>
    <x v="0"/>
    <x v="1"/>
  </r>
  <r>
    <x v="11"/>
    <x v="35"/>
    <x v="27"/>
    <n v="260.38"/>
    <x v="0"/>
    <x v="4"/>
  </r>
  <r>
    <x v="11"/>
    <x v="36"/>
    <x v="28"/>
    <n v="520.6"/>
    <x v="0"/>
    <x v="1"/>
  </r>
  <r>
    <x v="11"/>
    <x v="36"/>
    <x v="28"/>
    <n v="260.38"/>
    <x v="0"/>
    <x v="4"/>
  </r>
  <r>
    <x v="11"/>
    <x v="37"/>
    <x v="29"/>
    <n v="220.54"/>
    <x v="0"/>
    <x v="0"/>
  </r>
  <r>
    <x v="12"/>
    <x v="38"/>
    <x v="30"/>
    <n v="440"/>
    <x v="0"/>
    <x v="4"/>
  </r>
  <r>
    <x v="12"/>
    <x v="38"/>
    <x v="30"/>
    <n v="38.94"/>
    <x v="0"/>
    <x v="1"/>
  </r>
  <r>
    <x v="12"/>
    <x v="39"/>
    <x v="31"/>
    <n v="537.9"/>
    <x v="0"/>
    <x v="4"/>
  </r>
  <r>
    <x v="12"/>
    <x v="40"/>
    <x v="17"/>
    <n v="411.4"/>
    <x v="0"/>
    <x v="4"/>
  </r>
  <r>
    <x v="13"/>
    <x v="41"/>
    <x v="32"/>
    <n v="192.5"/>
    <x v="0"/>
    <x v="1"/>
  </r>
  <r>
    <x v="13"/>
    <x v="42"/>
    <x v="33"/>
    <n v="456.5"/>
    <x v="0"/>
    <x v="1"/>
  </r>
  <r>
    <x v="14"/>
    <x v="43"/>
    <x v="34"/>
    <n v="2125"/>
    <x v="0"/>
    <x v="0"/>
  </r>
  <r>
    <x v="14"/>
    <x v="44"/>
    <x v="35"/>
    <n v="2125"/>
    <x v="0"/>
    <x v="0"/>
  </r>
  <r>
    <x v="14"/>
    <x v="45"/>
    <x v="36"/>
    <n v="2125"/>
    <x v="0"/>
    <x v="0"/>
  </r>
  <r>
    <x v="14"/>
    <x v="46"/>
    <x v="37"/>
    <n v="2125"/>
    <x v="0"/>
    <x v="0"/>
  </r>
  <r>
    <x v="14"/>
    <x v="47"/>
    <x v="38"/>
    <n v="492"/>
    <x v="0"/>
    <x v="0"/>
  </r>
  <r>
    <x v="15"/>
    <x v="48"/>
    <x v="39"/>
    <n v="-2766.5"/>
    <x v="0"/>
    <x v="1"/>
  </r>
  <r>
    <x v="15"/>
    <x v="48"/>
    <x v="40"/>
    <n v="-990"/>
    <x v="0"/>
    <x v="1"/>
  </r>
  <r>
    <x v="4"/>
    <x v="13"/>
    <x v="11"/>
    <n v="-8996.7999999999993"/>
    <x v="0"/>
    <x v="0"/>
  </r>
  <r>
    <x v="8"/>
    <x v="49"/>
    <x v="41"/>
    <n v="141.26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4" cacheId="77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2020">
  <location ref="Q3:R9" firstHeaderRow="1" firstDataRow="1" firstDataCol="1"/>
  <pivotFields count="6">
    <pivotField axis="axisRow" showAll="0">
      <items count="19">
        <item sd="0" x="0"/>
        <item sd="0" x="1"/>
        <item sd="0" x="2"/>
        <item sd="0" m="1" x="16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m="1" x="17"/>
        <item x="15"/>
        <item x="3"/>
        <item x="4"/>
        <item t="default"/>
      </items>
    </pivotField>
    <pivotField axis="axisRow" showAll="0">
      <items count="51">
        <item x="0"/>
        <item x="1"/>
        <item x="2"/>
        <item x="8"/>
        <item x="9"/>
        <item x="6"/>
        <item x="7"/>
        <item x="10"/>
        <item x="5"/>
        <item x="4"/>
        <item x="3"/>
        <item x="14"/>
        <item x="12"/>
        <item x="13"/>
        <item x="15"/>
        <item x="16"/>
        <item x="17"/>
        <item x="19"/>
        <item x="18"/>
        <item x="20"/>
        <item x="21"/>
        <item x="22"/>
        <item x="25"/>
        <item x="23"/>
        <item x="24"/>
        <item x="26"/>
        <item x="28"/>
        <item x="29"/>
        <item x="27"/>
        <item x="31"/>
        <item x="32"/>
        <item x="34"/>
        <item x="37"/>
        <item x="30"/>
        <item x="33"/>
        <item x="35"/>
        <item x="36"/>
        <item x="38"/>
        <item x="39"/>
        <item x="40"/>
        <item x="42"/>
        <item x="41"/>
        <item x="11"/>
        <item x="43"/>
        <item x="44"/>
        <item x="45"/>
        <item x="46"/>
        <item x="47"/>
        <item x="48"/>
        <item x="49"/>
        <item t="default"/>
      </items>
    </pivotField>
    <pivotField axis="axisRow" numFmtId="14" showAll="0">
      <items count="43">
        <item x="32"/>
        <item x="13"/>
        <item x="15"/>
        <item x="0"/>
        <item x="10"/>
        <item x="11"/>
        <item x="14"/>
        <item x="4"/>
        <item x="33"/>
        <item x="21"/>
        <item x="25"/>
        <item x="18"/>
        <item x="5"/>
        <item x="19"/>
        <item x="26"/>
        <item x="12"/>
        <item x="6"/>
        <item x="2"/>
        <item x="1"/>
        <item x="3"/>
        <item x="7"/>
        <item x="30"/>
        <item x="20"/>
        <item x="27"/>
        <item x="16"/>
        <item x="31"/>
        <item x="22"/>
        <item x="23"/>
        <item x="8"/>
        <item x="17"/>
        <item x="24"/>
        <item x="28"/>
        <item x="29"/>
        <item x="9"/>
        <item x="34"/>
        <item x="35"/>
        <item x="36"/>
        <item x="37"/>
        <item x="38"/>
        <item x="39"/>
        <item x="40"/>
        <item x="41"/>
        <item t="default"/>
      </items>
    </pivotField>
    <pivotField dataField="1" numFmtId="2" showAll="0"/>
    <pivotField axis="axisRow" showAll="0">
      <items count="2">
        <item x="0"/>
        <item t="default"/>
      </items>
    </pivotField>
    <pivotField axis="axisRow" showAll="0" sumSubtotal="1">
      <items count="7">
        <item sd="0" x="0"/>
        <item sd="0" x="1"/>
        <item sd="0" x="4"/>
        <item sd="0" m="1" x="5"/>
        <item sd="0" x="2"/>
        <item sd="0" x="3"/>
        <item t="sum"/>
      </items>
    </pivotField>
  </pivotFields>
  <rowFields count="5">
    <field x="5"/>
    <field x="0"/>
    <field x="4"/>
    <field x="1"/>
    <field x="2"/>
  </rowFields>
  <rowItems count="6">
    <i>
      <x/>
    </i>
    <i>
      <x v="1"/>
    </i>
    <i>
      <x v="2"/>
    </i>
    <i>
      <x v="4"/>
    </i>
    <i>
      <x v="5"/>
    </i>
    <i t="grand">
      <x/>
    </i>
  </rowItems>
  <colItems count="1">
    <i/>
  </colItems>
  <dataFields count="1">
    <dataField name="Somme de Montant" fld="3" baseField="0" baseItem="0" numFmtId="164"/>
  </dataFields>
  <formats count="2">
    <format dxfId="217">
      <pivotArea field="0" type="button" dataOnly="0" labelOnly="1" outline="0" axis="axisRow" fieldPosition="1"/>
    </format>
    <format dxfId="216">
      <pivotArea field="0" type="button" dataOnly="0" labelOnly="1" outline="0" axis="axisRow" fieldPosition="1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3" cacheId="77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2020 Factures">
  <location ref="N3:O20" firstHeaderRow="1" firstDataRow="1" firstDataCol="1"/>
  <pivotFields count="6">
    <pivotField axis="axisRow" showAll="0">
      <items count="19">
        <item sd="0" x="0"/>
        <item sd="0" x="1"/>
        <item sd="0" x="2"/>
        <item sd="0" m="1" x="16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m="1" x="17"/>
        <item sd="0" x="15"/>
        <item sd="0" x="3"/>
        <item sd="0" x="4"/>
        <item t="default"/>
      </items>
    </pivotField>
    <pivotField axis="axisRow" showAll="0">
      <items count="51">
        <item x="0"/>
        <item x="1"/>
        <item x="2"/>
        <item x="8"/>
        <item x="9"/>
        <item x="6"/>
        <item x="7"/>
        <item x="10"/>
        <item x="5"/>
        <item x="4"/>
        <item x="3"/>
        <item x="14"/>
        <item x="12"/>
        <item x="13"/>
        <item x="15"/>
        <item x="16"/>
        <item x="17"/>
        <item x="19"/>
        <item x="18"/>
        <item x="20"/>
        <item x="21"/>
        <item x="22"/>
        <item sd="0" x="25"/>
        <item sd="0" x="23"/>
        <item sd="0" x="24"/>
        <item sd="0" x="26"/>
        <item x="28"/>
        <item x="29"/>
        <item x="27"/>
        <item x="31"/>
        <item x="32"/>
        <item x="34"/>
        <item x="37"/>
        <item x="30"/>
        <item x="33"/>
        <item x="35"/>
        <item x="36"/>
        <item x="38"/>
        <item x="39"/>
        <item x="40"/>
        <item x="42"/>
        <item x="41"/>
        <item x="11"/>
        <item x="43"/>
        <item x="44"/>
        <item x="45"/>
        <item x="46"/>
        <item x="47"/>
        <item x="48"/>
        <item x="49"/>
        <item t="default"/>
      </items>
    </pivotField>
    <pivotField axis="axisRow" numFmtId="14" showAll="0">
      <items count="43">
        <item x="32"/>
        <item x="13"/>
        <item x="15"/>
        <item x="0"/>
        <item x="10"/>
        <item x="11"/>
        <item x="14"/>
        <item x="4"/>
        <item x="33"/>
        <item x="21"/>
        <item x="25"/>
        <item x="18"/>
        <item x="5"/>
        <item x="19"/>
        <item x="26"/>
        <item x="12"/>
        <item x="6"/>
        <item x="2"/>
        <item x="1"/>
        <item x="3"/>
        <item x="7"/>
        <item x="30"/>
        <item x="20"/>
        <item x="27"/>
        <item x="16"/>
        <item x="31"/>
        <item x="22"/>
        <item x="23"/>
        <item x="8"/>
        <item x="17"/>
        <item x="24"/>
        <item x="28"/>
        <item x="29"/>
        <item x="9"/>
        <item x="34"/>
        <item x="35"/>
        <item x="36"/>
        <item x="37"/>
        <item x="38"/>
        <item x="39"/>
        <item x="40"/>
        <item x="41"/>
        <item t="default"/>
      </items>
    </pivotField>
    <pivotField dataField="1" numFmtId="2" showAll="0"/>
    <pivotField axis="axisRow" showAll="0">
      <items count="2">
        <item x="0"/>
        <item t="default"/>
      </items>
    </pivotField>
    <pivotField axis="axisRow" showAll="0" defaultSubtotal="0">
      <items count="6">
        <item x="0"/>
        <item x="1"/>
        <item x="4"/>
        <item m="1" x="5"/>
        <item x="2"/>
        <item x="3"/>
      </items>
    </pivotField>
  </pivotFields>
  <rowFields count="5">
    <field x="0"/>
    <field x="4"/>
    <field x="1"/>
    <field x="2"/>
    <field x="5"/>
  </rowFields>
  <rowItems count="17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 t="grand">
      <x/>
    </i>
  </rowItems>
  <colItems count="1">
    <i/>
  </colItems>
  <dataFields count="1">
    <dataField name="Somme de Montant" fld="3" baseField="0" baseItem="0" numFmtId="164"/>
  </dataFields>
  <formats count="8">
    <format dxfId="219">
      <pivotArea field="0" type="button" dataOnly="0" labelOnly="1" outline="0" axis="axisRow" fieldPosition="0"/>
    </format>
    <format dxfId="218">
      <pivotArea field="0" type="button" dataOnly="0" labelOnly="1" outline="0" axis="axisRow" fieldPosition="0"/>
    </format>
    <format dxfId="202">
      <pivotArea collapsedLevelsAreSubtotals="1" fieldPosition="0">
        <references count="4">
          <reference field="0" count="1" selected="0">
            <x v="2"/>
          </reference>
          <reference field="1" count="1" selected="0">
            <x v="42"/>
          </reference>
          <reference field="2" count="1">
            <x v="33"/>
          </reference>
          <reference field="4" count="0" selected="0"/>
        </references>
      </pivotArea>
    </format>
    <format dxfId="197">
      <pivotArea collapsedLevelsAreSubtotals="1" fieldPosition="0">
        <references count="1">
          <reference field="0" count="1">
            <x v="2"/>
          </reference>
        </references>
      </pivotArea>
    </format>
    <format dxfId="137">
      <pivotArea collapsedLevelsAreSubtotals="1" fieldPosition="0">
        <references count="3">
          <reference field="0" count="1" selected="0">
            <x v="7"/>
          </reference>
          <reference field="1" count="1">
            <x v="49"/>
          </reference>
          <reference field="4" count="0" selected="0"/>
        </references>
      </pivotArea>
    </format>
    <format dxfId="118">
      <pivotArea collapsedLevelsAreSubtotals="1" fieldPosition="0">
        <references count="1">
          <reference field="0" count="1">
            <x v="7"/>
          </reference>
        </references>
      </pivotArea>
    </format>
    <format dxfId="15">
      <pivotArea collapsedLevelsAreSubtotals="1" fieldPosition="0">
        <references count="1">
          <reference field="0" count="1">
            <x v="16"/>
          </reference>
        </references>
      </pivotArea>
    </format>
    <format dxfId="13">
      <pivotArea collapsedLevelsAreSubtotals="1" fieldPosition="0">
        <references count="1">
          <reference field="0" count="1">
            <x v="17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5" cacheId="49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Factures">
  <location ref="E3:F8" firstHeaderRow="1" firstDataRow="1" firstDataCol="1"/>
  <pivotFields count="7">
    <pivotField axis="axisRow" showAll="0">
      <items count="5">
        <item sd="0" x="0"/>
        <item sd="0" x="1"/>
        <item sd="0" x="2"/>
        <item sd="0" x="3"/>
        <item t="default"/>
      </items>
    </pivotField>
    <pivotField axis="axisRow" showAll="0">
      <items count="18">
        <item x="0"/>
        <item x="9"/>
        <item sd="0" x="1"/>
        <item sd="0" x="2"/>
        <item sd="0" x="3"/>
        <item x="4"/>
        <item sd="0" x="10"/>
        <item x="11"/>
        <item sd="0" x="12"/>
        <item sd="0" x="5"/>
        <item sd="0" x="13"/>
        <item sd="0" x="6"/>
        <item sd="0" x="14"/>
        <item sd="0" x="7"/>
        <item sd="0" x="15"/>
        <item x="8"/>
        <item sd="0" x="16"/>
        <item t="default"/>
      </items>
    </pivotField>
    <pivotField axis="axisRow" showAll="0">
      <items count="105">
        <item x="0"/>
        <item x="30"/>
        <item x="29"/>
        <item x="1"/>
        <item x="32"/>
        <item x="59"/>
        <item x="2"/>
        <item x="60"/>
        <item x="31"/>
        <item x="58"/>
        <item x="38"/>
        <item x="66"/>
        <item x="65"/>
        <item x="69"/>
        <item x="68"/>
        <item x="8"/>
        <item x="41"/>
        <item x="40"/>
        <item x="7"/>
        <item x="37"/>
        <item x="10"/>
        <item x="100"/>
        <item x="67"/>
        <item x="36"/>
        <item x="9"/>
        <item x="39"/>
        <item x="64"/>
        <item x="25"/>
        <item x="57"/>
        <item x="24"/>
        <item x="19"/>
        <item x="61"/>
        <item x="35"/>
        <item x="34"/>
        <item x="6"/>
        <item x="33"/>
        <item x="3"/>
        <item x="5"/>
        <item x="4"/>
        <item x="63"/>
        <item x="62"/>
        <item x="42"/>
        <item x="11"/>
        <item x="71"/>
        <item x="70"/>
        <item x="43"/>
        <item x="46"/>
        <item x="44"/>
        <item x="45"/>
        <item x="73"/>
        <item x="72"/>
        <item x="76"/>
        <item x="48"/>
        <item x="47"/>
        <item x="14"/>
        <item x="74"/>
        <item x="13"/>
        <item x="15"/>
        <item x="16"/>
        <item x="12"/>
        <item x="75"/>
        <item x="79"/>
        <item x="101"/>
        <item x="78"/>
        <item x="77"/>
        <item x="80"/>
        <item x="18"/>
        <item x="49"/>
        <item x="82"/>
        <item x="103"/>
        <item x="83"/>
        <item x="102"/>
        <item x="17"/>
        <item x="81"/>
        <item x="85"/>
        <item x="84"/>
        <item x="86"/>
        <item x="26"/>
        <item x="56"/>
        <item x="94"/>
        <item x="55"/>
        <item x="23"/>
        <item x="91"/>
        <item x="52"/>
        <item x="21"/>
        <item x="89"/>
        <item x="50"/>
        <item x="20"/>
        <item x="87"/>
        <item x="93"/>
        <item x="54"/>
        <item x="92"/>
        <item x="22"/>
        <item x="53"/>
        <item x="90"/>
        <item x="51"/>
        <item x="88"/>
        <item x="27"/>
        <item x="97"/>
        <item x="96"/>
        <item x="95"/>
        <item x="28"/>
        <item x="98"/>
        <item x="99"/>
        <item t="default"/>
      </items>
    </pivotField>
    <pivotField axis="axisRow" numFmtId="14" showAll="0">
      <items count="84">
        <item x="5"/>
        <item x="15"/>
        <item x="17"/>
        <item x="14"/>
        <item x="9"/>
        <item x="22"/>
        <item x="21"/>
        <item x="4"/>
        <item x="8"/>
        <item x="2"/>
        <item x="23"/>
        <item x="1"/>
        <item x="16"/>
        <item x="20"/>
        <item x="13"/>
        <item x="7"/>
        <item x="6"/>
        <item x="19"/>
        <item x="12"/>
        <item x="3"/>
        <item x="0"/>
        <item x="11"/>
        <item x="10"/>
        <item x="18"/>
        <item x="41"/>
        <item x="36"/>
        <item x="27"/>
        <item x="25"/>
        <item x="38"/>
        <item x="37"/>
        <item x="35"/>
        <item x="45"/>
        <item x="30"/>
        <item x="34"/>
        <item x="40"/>
        <item x="39"/>
        <item x="29"/>
        <item x="44"/>
        <item x="26"/>
        <item x="33"/>
        <item x="32"/>
        <item x="24"/>
        <item x="43"/>
        <item x="28"/>
        <item x="31"/>
        <item x="42"/>
        <item x="79"/>
        <item x="60"/>
        <item x="63"/>
        <item x="55"/>
        <item x="47"/>
        <item x="57"/>
        <item x="56"/>
        <item x="59"/>
        <item x="54"/>
        <item x="78"/>
        <item x="67"/>
        <item x="75"/>
        <item x="66"/>
        <item x="53"/>
        <item x="65"/>
        <item x="74"/>
        <item x="58"/>
        <item x="52"/>
        <item x="49"/>
        <item x="46"/>
        <item x="48"/>
        <item x="51"/>
        <item x="77"/>
        <item x="64"/>
        <item x="73"/>
        <item x="62"/>
        <item x="76"/>
        <item x="70"/>
        <item x="69"/>
        <item x="50"/>
        <item x="61"/>
        <item x="68"/>
        <item x="72"/>
        <item x="71"/>
        <item x="81"/>
        <item x="82"/>
        <item x="80"/>
        <item t="default"/>
      </items>
    </pivotField>
    <pivotField showAll="0" defaultSubtotal="0"/>
    <pivotField showAll="0"/>
    <pivotField axis="axisRow" dataField="1" showAll="0">
      <items count="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m="1" x="83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18"/>
        <item t="default"/>
      </items>
    </pivotField>
  </pivotFields>
  <rowFields count="5">
    <field x="0"/>
    <field x="1"/>
    <field x="3"/>
    <field x="2"/>
    <field x="6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omme de Montant TTC" fld="6" baseField="0" baseItem="0" numFmtId="164"/>
  </dataFields>
  <formats count="13">
    <format dxfId="215">
      <pivotArea field="0" type="button" dataOnly="0" labelOnly="1" outline="0" axis="axisRow" fieldPosition="0"/>
    </format>
    <format dxfId="214">
      <pivotArea field="0" type="button" dataOnly="0" labelOnly="1" outline="0" axis="axisRow" fieldPosition="0"/>
    </format>
    <format dxfId="213">
      <pivotArea collapsedLevelsAreSubtotals="1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212">
      <pivotArea collapsedLevelsAreSubtotals="1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211">
      <pivotArea collapsedLevelsAreSubtotals="1" fieldPosition="0">
        <references count="2">
          <reference field="0" count="1" selected="0">
            <x v="2"/>
          </reference>
          <reference field="1" count="1">
            <x v="5"/>
          </reference>
        </references>
      </pivotArea>
    </format>
    <format dxfId="210">
      <pivotArea collapsedLevelsAreSubtotals="1" fieldPosition="0">
        <references count="2">
          <reference field="0" count="1" selected="0">
            <x v="2"/>
          </reference>
          <reference field="1" count="1">
            <x v="6"/>
          </reference>
        </references>
      </pivotArea>
    </format>
    <format dxfId="209">
      <pivotArea collapsedLevelsAreSubtotals="1" fieldPosition="0">
        <references count="2">
          <reference field="0" count="1" selected="0">
            <x v="2"/>
          </reference>
          <reference field="1" count="1">
            <x v="10"/>
          </reference>
        </references>
      </pivotArea>
    </format>
    <format dxfId="208">
      <pivotArea collapsedLevelsAreSubtotals="1" fieldPosition="0">
        <references count="2">
          <reference field="0" count="1" selected="0">
            <x v="2"/>
          </reference>
          <reference field="1" count="1">
            <x v="10"/>
          </reference>
        </references>
      </pivotArea>
    </format>
    <format dxfId="207">
      <pivotArea collapsedLevelsAreSubtotals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204">
      <pivotArea collapsedLevelsAreSubtotals="1" fieldPosition="0">
        <references count="1">
          <reference field="0" count="1">
            <x v="1"/>
          </reference>
        </references>
      </pivotArea>
    </format>
    <format dxfId="203">
      <pivotArea collapsedLevelsAreSubtotals="1" fieldPosition="0">
        <references count="1">
          <reference field="0" count="1">
            <x v="2"/>
          </reference>
        </references>
      </pivotArea>
    </format>
    <format dxfId="201">
      <pivotArea collapsedLevelsAreSubtotals="1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>
            <x v="13"/>
          </reference>
          <reference field="3" count="1" selected="0">
            <x v="49"/>
          </reference>
        </references>
      </pivotArea>
    </format>
    <format dxfId="168">
      <pivotArea collapsedLevelsAreSubtotals="1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>
            <x v="44"/>
          </reference>
          <reference field="3" count="1" selected="0">
            <x v="5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2" cacheId="29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2019 Factures">
  <location ref="K3:L14" firstHeaderRow="1" firstDataRow="1" firstDataCol="1"/>
  <pivotFields count="5">
    <pivotField axis="axisRow" showAll="0">
      <items count="11">
        <item sd="0" x="4"/>
        <item sd="0" x="2"/>
        <item sd="0" x="8"/>
        <item sd="0" x="1"/>
        <item sd="0" x="6"/>
        <item sd="0" x="5"/>
        <item sd="0" x="9"/>
        <item sd="0" x="0"/>
        <item sd="0" x="3"/>
        <item sd="0" x="7"/>
        <item t="default"/>
      </items>
    </pivotField>
    <pivotField axis="axisRow" showAll="0">
      <items count="31">
        <item x="4"/>
        <item x="22"/>
        <item x="2"/>
        <item x="18"/>
        <item x="19"/>
        <item x="1"/>
        <item x="7"/>
        <item x="21"/>
        <item x="27"/>
        <item x="12"/>
        <item x="10"/>
        <item x="11"/>
        <item x="15"/>
        <item x="25"/>
        <item x="6"/>
        <item x="5"/>
        <item x="13"/>
        <item x="26"/>
        <item x="14"/>
        <item x="0"/>
        <item x="20"/>
        <item x="3"/>
        <item x="9"/>
        <item x="17"/>
        <item x="23"/>
        <item x="28"/>
        <item x="16"/>
        <item x="24"/>
        <item x="29"/>
        <item x="8"/>
        <item t="default"/>
      </items>
    </pivotField>
    <pivotField axis="axisRow" numFmtId="14" showAll="0">
      <items count="24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7"/>
        <item t="default"/>
      </items>
    </pivotField>
    <pivotField dataField="1" numFmtId="2" showAll="0"/>
    <pivotField axis="axisRow" showAll="0">
      <items count="2">
        <item x="0"/>
        <item t="default"/>
      </items>
    </pivotField>
  </pivotFields>
  <rowFields count="4">
    <field x="0"/>
    <field x="4"/>
    <field x="1"/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omme de Montant" fld="3" baseField="0" baseItem="0" numFmtId="164"/>
  </dataFields>
  <formats count="5">
    <format dxfId="221">
      <pivotArea field="0" type="button" dataOnly="0" labelOnly="1" outline="0" axis="axisRow" fieldPosition="0"/>
    </format>
    <format dxfId="220">
      <pivotArea outline="0" fieldPosition="0">
        <references count="1">
          <reference field="4294967294" count="1">
            <x v="0"/>
          </reference>
        </references>
      </pivotArea>
    </format>
    <format dxfId="206">
      <pivotArea collapsedLevelsAreSubtotals="1" fieldPosition="0">
        <references count="3">
          <reference field="0" count="1" selected="0">
            <x v="3"/>
          </reference>
          <reference field="1" count="1">
            <x v="29"/>
          </reference>
          <reference field="4" count="0" selected="0"/>
        </references>
      </pivotArea>
    </format>
    <format dxfId="205">
      <pivotArea collapsedLevelsAreSubtotals="1" fieldPosition="0">
        <references count="1">
          <reference field="0" count="1">
            <x v="3"/>
          </reference>
        </references>
      </pivotArea>
    </format>
    <format dxfId="50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eau croisé dynamique1" cacheId="4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2018 Factures">
  <location ref="H3:I13" firstHeaderRow="1" firstDataRow="1" firstDataCol="1"/>
  <pivotFields count="5">
    <pivotField axis="axisRow" showAll="0">
      <items count="11">
        <item sd="0" x="7"/>
        <item sd="0" x="3"/>
        <item sd="0" x="5"/>
        <item sd="0" x="0"/>
        <item sd="0" m="1" x="9"/>
        <item sd="0" x="6"/>
        <item sd="0" x="2"/>
        <item sd="0" x="1"/>
        <item sd="0" x="4"/>
        <item sd="0" x="8"/>
        <item t="default"/>
      </items>
    </pivotField>
    <pivotField axis="axisRow" showAll="0">
      <items count="30">
        <item x="26"/>
        <item x="10"/>
        <item x="25"/>
        <item x="6"/>
        <item x="7"/>
        <item x="9"/>
        <item x="0"/>
        <item x="14"/>
        <item x="15"/>
        <item x="17"/>
        <item x="22"/>
        <item x="24"/>
        <item x="23"/>
        <item x="12"/>
        <item x="28"/>
        <item x="21"/>
        <item x="20"/>
        <item x="13"/>
        <item x="18"/>
        <item x="19"/>
        <item x="8"/>
        <item x="27"/>
        <item x="2"/>
        <item x="3"/>
        <item x="4"/>
        <item x="5"/>
        <item x="16"/>
        <item x="1"/>
        <item x="11"/>
        <item t="default"/>
      </items>
    </pivotField>
    <pivotField axis="axisRow" numFmtId="14" showAll="0">
      <items count="25">
        <item x="17"/>
        <item x="13"/>
        <item x="8"/>
        <item x="12"/>
        <item x="9"/>
        <item x="1"/>
        <item x="2"/>
        <item x="18"/>
        <item x="0"/>
        <item x="20"/>
        <item x="11"/>
        <item x="10"/>
        <item x="22"/>
        <item x="3"/>
        <item x="16"/>
        <item x="6"/>
        <item x="7"/>
        <item x="4"/>
        <item x="15"/>
        <item x="19"/>
        <item x="21"/>
        <item x="14"/>
        <item x="23"/>
        <item x="5"/>
        <item t="default"/>
      </items>
    </pivotField>
    <pivotField dataField="1" numFmtId="164" showAll="0"/>
    <pivotField axis="axisRow" showAll="0">
      <items count="2">
        <item x="0"/>
        <item t="default"/>
      </items>
    </pivotField>
  </pivotFields>
  <rowFields count="4">
    <field x="0"/>
    <field x="4"/>
    <field x="1"/>
    <field x="2"/>
  </rowFields>
  <rowItems count="10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omme de Montant" fld="3" baseField="0" baseItem="0" numFmtId="164"/>
  </dataFields>
  <formats count="2">
    <format dxfId="60">
      <pivotArea field="0" type="button" dataOnly="0" labelOnly="1" outline="0" axis="axisRow" fieldPosition="0"/>
    </format>
    <format dxfId="52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0"/>
  <sheetViews>
    <sheetView workbookViewId="0">
      <selection activeCell="G21" sqref="G21"/>
    </sheetView>
  </sheetViews>
  <sheetFormatPr baseColWidth="10" defaultRowHeight="14.4"/>
  <cols>
    <col min="1" max="1" width="11.5546875" style="6"/>
    <col min="2" max="2" width="31.5546875" style="6" bestFit="1" customWidth="1"/>
    <col min="3" max="3" width="59.21875" style="6" bestFit="1" customWidth="1"/>
    <col min="4" max="4" width="11" style="6" bestFit="1" customWidth="1"/>
    <col min="5" max="5" width="13.21875" style="65" bestFit="1" customWidth="1"/>
    <col min="6" max="6" width="6.6640625" style="6" bestFit="1" customWidth="1"/>
    <col min="7" max="7" width="17.6640625" style="20" bestFit="1" customWidth="1"/>
    <col min="8" max="16384" width="11.5546875" style="6"/>
  </cols>
  <sheetData>
    <row r="1" spans="1:10" s="5" customFormat="1" ht="13.8">
      <c r="A1" s="58" t="s">
        <v>247</v>
      </c>
      <c r="B1" s="59" t="s">
        <v>3</v>
      </c>
      <c r="C1" s="59" t="s">
        <v>4</v>
      </c>
      <c r="D1" s="59" t="s">
        <v>5</v>
      </c>
      <c r="E1" s="70" t="s">
        <v>249</v>
      </c>
      <c r="F1" s="59" t="s">
        <v>7</v>
      </c>
      <c r="G1" s="70" t="s">
        <v>6</v>
      </c>
    </row>
    <row r="2" spans="1:10" s="5" customFormat="1" ht="13.8">
      <c r="A2" s="60">
        <f t="shared" ref="A2:A33" si="0">YEAR(D2)</f>
        <v>2018</v>
      </c>
      <c r="B2" s="7" t="s">
        <v>167</v>
      </c>
      <c r="C2" s="7" t="s">
        <v>168</v>
      </c>
      <c r="D2" s="8">
        <v>43398</v>
      </c>
      <c r="E2" s="12" t="s">
        <v>169</v>
      </c>
      <c r="F2" s="7" t="s">
        <v>11</v>
      </c>
      <c r="G2" s="68">
        <v>2430</v>
      </c>
    </row>
    <row r="3" spans="1:10" s="5" customFormat="1" ht="13.8">
      <c r="A3" s="60">
        <f t="shared" si="0"/>
        <v>2018</v>
      </c>
      <c r="B3" s="7" t="s">
        <v>55</v>
      </c>
      <c r="C3" s="7" t="s">
        <v>186</v>
      </c>
      <c r="D3" s="8">
        <v>43251</v>
      </c>
      <c r="E3" s="12" t="s">
        <v>187</v>
      </c>
      <c r="F3" s="7" t="s">
        <v>11</v>
      </c>
      <c r="G3" s="68">
        <v>397.6</v>
      </c>
    </row>
    <row r="4" spans="1:10" s="5" customFormat="1" ht="13.8">
      <c r="A4" s="60">
        <f t="shared" si="0"/>
        <v>2018</v>
      </c>
      <c r="B4" s="7" t="s">
        <v>55</v>
      </c>
      <c r="C4" s="7" t="s">
        <v>192</v>
      </c>
      <c r="D4" s="8">
        <v>43248</v>
      </c>
      <c r="E4" s="12" t="s">
        <v>193</v>
      </c>
      <c r="F4" s="7" t="s">
        <v>11</v>
      </c>
      <c r="G4" s="68">
        <v>2231.88</v>
      </c>
    </row>
    <row r="5" spans="1:10" s="5" customFormat="1" ht="13.8">
      <c r="A5" s="60">
        <f t="shared" si="0"/>
        <v>2018</v>
      </c>
      <c r="B5" s="7" t="s">
        <v>52</v>
      </c>
      <c r="C5" s="7" t="s">
        <v>170</v>
      </c>
      <c r="D5" s="8">
        <v>43396</v>
      </c>
      <c r="E5" s="12" t="s">
        <v>171</v>
      </c>
      <c r="F5" s="7" t="s">
        <v>11</v>
      </c>
      <c r="G5" s="68">
        <v>2212.7600000000002</v>
      </c>
    </row>
    <row r="6" spans="1:10" s="5" customFormat="1" ht="13.8">
      <c r="A6" s="60">
        <f t="shared" si="0"/>
        <v>2018</v>
      </c>
      <c r="B6" s="7" t="s">
        <v>52</v>
      </c>
      <c r="C6" s="7" t="s">
        <v>188</v>
      </c>
      <c r="D6" s="8">
        <v>43251</v>
      </c>
      <c r="E6" s="12" t="s">
        <v>54</v>
      </c>
      <c r="F6" s="7" t="s">
        <v>11</v>
      </c>
      <c r="G6" s="68">
        <v>576</v>
      </c>
    </row>
    <row r="7" spans="1:10" s="5" customFormat="1" ht="13.8">
      <c r="A7" s="60">
        <f t="shared" si="0"/>
        <v>2018</v>
      </c>
      <c r="B7" s="7" t="s">
        <v>52</v>
      </c>
      <c r="C7" s="7" t="s">
        <v>196</v>
      </c>
      <c r="D7" s="8">
        <v>43220</v>
      </c>
      <c r="E7" s="12" t="s">
        <v>197</v>
      </c>
      <c r="F7" s="7" t="s">
        <v>11</v>
      </c>
      <c r="G7" s="68">
        <v>1296</v>
      </c>
    </row>
    <row r="8" spans="1:10" s="5" customFormat="1" ht="13.8">
      <c r="A8" s="60">
        <f t="shared" si="0"/>
        <v>2018</v>
      </c>
      <c r="B8" s="7" t="s">
        <v>52</v>
      </c>
      <c r="C8" s="7" t="s">
        <v>211</v>
      </c>
      <c r="D8" s="8">
        <v>43145</v>
      </c>
      <c r="E8" s="12" t="s">
        <v>212</v>
      </c>
      <c r="F8" s="7" t="s">
        <v>11</v>
      </c>
      <c r="G8" s="68">
        <v>1250</v>
      </c>
    </row>
    <row r="9" spans="1:10" s="5" customFormat="1" ht="13.8">
      <c r="A9" s="60">
        <f t="shared" si="0"/>
        <v>2018</v>
      </c>
      <c r="B9" s="7" t="s">
        <v>8</v>
      </c>
      <c r="C9" s="7" t="s">
        <v>176</v>
      </c>
      <c r="D9" s="8">
        <v>43355</v>
      </c>
      <c r="E9" s="12" t="s">
        <v>177</v>
      </c>
      <c r="F9" s="7" t="s">
        <v>11</v>
      </c>
      <c r="G9" s="68">
        <v>269.68</v>
      </c>
    </row>
    <row r="10" spans="1:10" s="5" customFormat="1" ht="13.8">
      <c r="A10" s="60">
        <f t="shared" si="0"/>
        <v>2018</v>
      </c>
      <c r="B10" s="7" t="s">
        <v>8</v>
      </c>
      <c r="C10" s="7" t="s">
        <v>178</v>
      </c>
      <c r="D10" s="8">
        <v>43292</v>
      </c>
      <c r="E10" s="12" t="s">
        <v>179</v>
      </c>
      <c r="F10" s="7" t="s">
        <v>11</v>
      </c>
      <c r="G10" s="68">
        <v>245.04</v>
      </c>
    </row>
    <row r="11" spans="1:10" s="5" customFormat="1" ht="13.8">
      <c r="A11" s="60">
        <f t="shared" si="0"/>
        <v>2018</v>
      </c>
      <c r="B11" s="7" t="s">
        <v>8</v>
      </c>
      <c r="C11" s="7" t="s">
        <v>194</v>
      </c>
      <c r="D11" s="8">
        <v>43237</v>
      </c>
      <c r="E11" s="12" t="s">
        <v>195</v>
      </c>
      <c r="F11" s="7" t="s">
        <v>11</v>
      </c>
      <c r="G11" s="68">
        <v>110.5</v>
      </c>
      <c r="J11" s="66"/>
    </row>
    <row r="12" spans="1:10" s="5" customFormat="1" ht="13.8">
      <c r="A12" s="60">
        <f t="shared" si="0"/>
        <v>2018</v>
      </c>
      <c r="B12" s="7" t="s">
        <v>8</v>
      </c>
      <c r="C12" s="7" t="s">
        <v>202</v>
      </c>
      <c r="D12" s="8">
        <v>43172</v>
      </c>
      <c r="E12" s="12" t="s">
        <v>203</v>
      </c>
      <c r="F12" s="7" t="s">
        <v>11</v>
      </c>
      <c r="G12" s="68">
        <v>362.03</v>
      </c>
    </row>
    <row r="13" spans="1:10" s="5" customFormat="1" ht="13.8">
      <c r="A13" s="60">
        <f t="shared" si="0"/>
        <v>2018</v>
      </c>
      <c r="B13" s="7" t="s">
        <v>95</v>
      </c>
      <c r="C13" s="7" t="s">
        <v>163</v>
      </c>
      <c r="D13" s="8">
        <v>43460</v>
      </c>
      <c r="E13" s="12" t="s">
        <v>164</v>
      </c>
      <c r="F13" s="7" t="s">
        <v>11</v>
      </c>
      <c r="G13" s="68">
        <v>8913.25</v>
      </c>
    </row>
    <row r="14" spans="1:10" s="5" customFormat="1" ht="13.8">
      <c r="A14" s="60">
        <f t="shared" si="0"/>
        <v>2018</v>
      </c>
      <c r="B14" s="7" t="s">
        <v>31</v>
      </c>
      <c r="C14" s="7" t="s">
        <v>165</v>
      </c>
      <c r="D14" s="8">
        <v>43440</v>
      </c>
      <c r="E14" s="12" t="s">
        <v>166</v>
      </c>
      <c r="F14" s="7" t="s">
        <v>11</v>
      </c>
      <c r="G14" s="68">
        <v>1100.56</v>
      </c>
    </row>
    <row r="15" spans="1:10" s="5" customFormat="1" ht="13.8">
      <c r="A15" s="60">
        <f t="shared" si="0"/>
        <v>2018</v>
      </c>
      <c r="B15" s="7" t="s">
        <v>31</v>
      </c>
      <c r="C15" s="7" t="s">
        <v>172</v>
      </c>
      <c r="D15" s="8">
        <v>43385</v>
      </c>
      <c r="E15" s="12" t="s">
        <v>173</v>
      </c>
      <c r="F15" s="7" t="s">
        <v>11</v>
      </c>
      <c r="G15" s="68">
        <v>1222.3599999999999</v>
      </c>
    </row>
    <row r="16" spans="1:10" s="5" customFormat="1" ht="13.8">
      <c r="A16" s="60">
        <f t="shared" si="0"/>
        <v>2018</v>
      </c>
      <c r="B16" s="7" t="s">
        <v>31</v>
      </c>
      <c r="C16" s="7" t="s">
        <v>180</v>
      </c>
      <c r="D16" s="8">
        <v>43291</v>
      </c>
      <c r="E16" s="12" t="s">
        <v>181</v>
      </c>
      <c r="F16" s="7" t="s">
        <v>11</v>
      </c>
      <c r="G16" s="68">
        <v>1234.1300000000001</v>
      </c>
    </row>
    <row r="17" spans="1:7" s="5" customFormat="1" ht="13.8">
      <c r="A17" s="60">
        <f t="shared" si="0"/>
        <v>2018</v>
      </c>
      <c r="B17" s="7" t="s">
        <v>31</v>
      </c>
      <c r="C17" s="7" t="s">
        <v>204</v>
      </c>
      <c r="D17" s="8">
        <v>43169</v>
      </c>
      <c r="E17" s="12" t="s">
        <v>205</v>
      </c>
      <c r="F17" s="7" t="s">
        <v>11</v>
      </c>
      <c r="G17" s="68">
        <v>580.24</v>
      </c>
    </row>
    <row r="18" spans="1:7" s="5" customFormat="1" ht="13.8">
      <c r="A18" s="60">
        <f t="shared" si="0"/>
        <v>2018</v>
      </c>
      <c r="B18" s="7" t="s">
        <v>31</v>
      </c>
      <c r="C18" s="7" t="s">
        <v>209</v>
      </c>
      <c r="D18" s="8">
        <v>43146</v>
      </c>
      <c r="E18" s="12" t="s">
        <v>210</v>
      </c>
      <c r="F18" s="7" t="s">
        <v>11</v>
      </c>
      <c r="G18" s="68">
        <v>912.57</v>
      </c>
    </row>
    <row r="19" spans="1:7" s="5" customFormat="1" ht="13.8">
      <c r="A19" s="60">
        <f t="shared" si="0"/>
        <v>2018</v>
      </c>
      <c r="B19" s="7" t="s">
        <v>12</v>
      </c>
      <c r="C19" s="7" t="s">
        <v>184</v>
      </c>
      <c r="D19" s="8">
        <v>43262</v>
      </c>
      <c r="E19" s="12" t="s">
        <v>185</v>
      </c>
      <c r="F19" s="7" t="s">
        <v>11</v>
      </c>
      <c r="G19" s="68">
        <v>2527.94</v>
      </c>
    </row>
    <row r="20" spans="1:7" s="5" customFormat="1" ht="13.8">
      <c r="A20" s="60">
        <f t="shared" si="0"/>
        <v>2018</v>
      </c>
      <c r="B20" s="7" t="s">
        <v>12</v>
      </c>
      <c r="C20" s="7" t="s">
        <v>206</v>
      </c>
      <c r="D20" s="8">
        <v>43150</v>
      </c>
      <c r="E20" s="12" t="s">
        <v>207</v>
      </c>
      <c r="F20" s="7" t="s">
        <v>11</v>
      </c>
      <c r="G20" s="68">
        <v>526.20000000000005</v>
      </c>
    </row>
    <row r="21" spans="1:7" s="5" customFormat="1" ht="13.8">
      <c r="A21" s="60">
        <f t="shared" si="0"/>
        <v>2018</v>
      </c>
      <c r="B21" s="7" t="s">
        <v>12</v>
      </c>
      <c r="C21" s="7" t="s">
        <v>206</v>
      </c>
      <c r="D21" s="8">
        <v>43150</v>
      </c>
      <c r="E21" s="12" t="s">
        <v>208</v>
      </c>
      <c r="F21" s="7" t="s">
        <v>11</v>
      </c>
      <c r="G21" s="68">
        <v>290.02</v>
      </c>
    </row>
    <row r="22" spans="1:7" s="5" customFormat="1" ht="13.8">
      <c r="A22" s="60">
        <f t="shared" si="0"/>
        <v>2018</v>
      </c>
      <c r="B22" s="7" t="s">
        <v>20</v>
      </c>
      <c r="C22" s="7" t="s">
        <v>159</v>
      </c>
      <c r="D22" s="8">
        <v>43465</v>
      </c>
      <c r="E22" s="12" t="s">
        <v>160</v>
      </c>
      <c r="F22" s="7" t="s">
        <v>11</v>
      </c>
      <c r="G22" s="68">
        <v>764.92</v>
      </c>
    </row>
    <row r="23" spans="1:7" s="5" customFormat="1" ht="13.8">
      <c r="A23" s="60">
        <f t="shared" si="0"/>
        <v>2018</v>
      </c>
      <c r="B23" s="7" t="s">
        <v>20</v>
      </c>
      <c r="C23" s="7" t="s">
        <v>161</v>
      </c>
      <c r="D23" s="8">
        <v>43465</v>
      </c>
      <c r="E23" s="12" t="s">
        <v>162</v>
      </c>
      <c r="F23" s="7" t="s">
        <v>11</v>
      </c>
      <c r="G23" s="68">
        <v>216</v>
      </c>
    </row>
    <row r="24" spans="1:7" s="5" customFormat="1" ht="13.8">
      <c r="A24" s="60">
        <f t="shared" si="0"/>
        <v>2018</v>
      </c>
      <c r="B24" s="7" t="s">
        <v>20</v>
      </c>
      <c r="C24" s="7" t="s">
        <v>174</v>
      </c>
      <c r="D24" s="8">
        <v>43371</v>
      </c>
      <c r="E24" s="12" t="s">
        <v>162</v>
      </c>
      <c r="F24" s="7" t="s">
        <v>11</v>
      </c>
      <c r="G24" s="68">
        <v>216</v>
      </c>
    </row>
    <row r="25" spans="1:7" s="5" customFormat="1" ht="13.8">
      <c r="A25" s="60">
        <f t="shared" si="0"/>
        <v>2018</v>
      </c>
      <c r="B25" s="7" t="s">
        <v>20</v>
      </c>
      <c r="C25" s="7" t="s">
        <v>175</v>
      </c>
      <c r="D25" s="8">
        <v>43371</v>
      </c>
      <c r="E25" s="12" t="s">
        <v>160</v>
      </c>
      <c r="F25" s="7" t="s">
        <v>11</v>
      </c>
      <c r="G25" s="68">
        <v>764.92</v>
      </c>
    </row>
    <row r="26" spans="1:7" s="5" customFormat="1" ht="13.8">
      <c r="A26" s="60">
        <f t="shared" si="0"/>
        <v>2018</v>
      </c>
      <c r="B26" s="7" t="s">
        <v>20</v>
      </c>
      <c r="C26" s="7" t="s">
        <v>182</v>
      </c>
      <c r="D26" s="8">
        <v>43280</v>
      </c>
      <c r="E26" s="12" t="s">
        <v>162</v>
      </c>
      <c r="F26" s="7" t="s">
        <v>11</v>
      </c>
      <c r="G26" s="68">
        <v>216</v>
      </c>
    </row>
    <row r="27" spans="1:7" s="5" customFormat="1" ht="13.8">
      <c r="A27" s="60">
        <f t="shared" si="0"/>
        <v>2018</v>
      </c>
      <c r="B27" s="7" t="s">
        <v>20</v>
      </c>
      <c r="C27" s="7" t="s">
        <v>183</v>
      </c>
      <c r="D27" s="8">
        <v>43280</v>
      </c>
      <c r="E27" s="12" t="s">
        <v>160</v>
      </c>
      <c r="F27" s="7" t="s">
        <v>11</v>
      </c>
      <c r="G27" s="68">
        <v>764.92</v>
      </c>
    </row>
    <row r="28" spans="1:7" s="5" customFormat="1" ht="13.8">
      <c r="A28" s="60">
        <f t="shared" si="0"/>
        <v>2018</v>
      </c>
      <c r="B28" s="7" t="s">
        <v>20</v>
      </c>
      <c r="C28" s="7" t="s">
        <v>198</v>
      </c>
      <c r="D28" s="8">
        <v>43189</v>
      </c>
      <c r="E28" s="12" t="s">
        <v>160</v>
      </c>
      <c r="F28" s="7" t="s">
        <v>11</v>
      </c>
      <c r="G28" s="68">
        <v>764.92</v>
      </c>
    </row>
    <row r="29" spans="1:7" s="5" customFormat="1" ht="13.8">
      <c r="A29" s="60">
        <f t="shared" si="0"/>
        <v>2018</v>
      </c>
      <c r="B29" s="7" t="s">
        <v>20</v>
      </c>
      <c r="C29" s="7" t="s">
        <v>199</v>
      </c>
      <c r="D29" s="8">
        <v>43189</v>
      </c>
      <c r="E29" s="12" t="s">
        <v>162</v>
      </c>
      <c r="F29" s="7" t="s">
        <v>11</v>
      </c>
      <c r="G29" s="68">
        <v>216</v>
      </c>
    </row>
    <row r="30" spans="1:7" s="5" customFormat="1" ht="13.8">
      <c r="A30" s="60">
        <f t="shared" si="0"/>
        <v>2018</v>
      </c>
      <c r="B30" s="7" t="s">
        <v>20</v>
      </c>
      <c r="C30" s="7" t="s">
        <v>200</v>
      </c>
      <c r="D30" s="8">
        <v>43179</v>
      </c>
      <c r="E30" s="12" t="s">
        <v>201</v>
      </c>
      <c r="F30" s="7" t="s">
        <v>11</v>
      </c>
      <c r="G30" s="68">
        <v>180</v>
      </c>
    </row>
    <row r="31" spans="1:7" s="5" customFormat="1" ht="13.8">
      <c r="A31" s="60">
        <f t="shared" si="0"/>
        <v>2018</v>
      </c>
      <c r="B31" s="7" t="s">
        <v>189</v>
      </c>
      <c r="C31" s="7" t="s">
        <v>190</v>
      </c>
      <c r="D31" s="8">
        <v>43250</v>
      </c>
      <c r="E31" s="67" t="s">
        <v>191</v>
      </c>
      <c r="F31" s="7" t="s">
        <v>11</v>
      </c>
      <c r="G31" s="68">
        <v>407</v>
      </c>
    </row>
    <row r="32" spans="1:7" s="5" customFormat="1" ht="13.8">
      <c r="A32" s="60">
        <f t="shared" si="0"/>
        <v>2019</v>
      </c>
      <c r="B32" s="7" t="s">
        <v>119</v>
      </c>
      <c r="C32" s="7" t="s">
        <v>120</v>
      </c>
      <c r="D32" s="8">
        <v>43735</v>
      </c>
      <c r="E32" s="12" t="s">
        <v>121</v>
      </c>
      <c r="F32" s="7" t="s">
        <v>11</v>
      </c>
      <c r="G32" s="68">
        <v>1152</v>
      </c>
    </row>
    <row r="33" spans="1:7" s="5" customFormat="1" ht="13.8">
      <c r="A33" s="60">
        <f t="shared" si="0"/>
        <v>2019</v>
      </c>
      <c r="B33" s="7" t="s">
        <v>119</v>
      </c>
      <c r="C33" s="7" t="s">
        <v>150</v>
      </c>
      <c r="D33" s="8">
        <v>43503</v>
      </c>
      <c r="E33" s="12" t="s">
        <v>121</v>
      </c>
      <c r="F33" s="7" t="s">
        <v>11</v>
      </c>
      <c r="G33" s="68">
        <v>1152</v>
      </c>
    </row>
    <row r="34" spans="1:7" s="5" customFormat="1" ht="13.8">
      <c r="A34" s="60">
        <f t="shared" ref="A34:A65" si="1">YEAR(D34)</f>
        <v>2019</v>
      </c>
      <c r="B34" s="7" t="s">
        <v>55</v>
      </c>
      <c r="C34" s="7" t="s">
        <v>128</v>
      </c>
      <c r="D34" s="8">
        <v>43646</v>
      </c>
      <c r="E34" s="12" t="s">
        <v>129</v>
      </c>
      <c r="F34" s="7" t="s">
        <v>11</v>
      </c>
      <c r="G34" s="68">
        <v>2376.4299999999998</v>
      </c>
    </row>
    <row r="35" spans="1:7" s="5" customFormat="1" ht="13.8">
      <c r="A35" s="60">
        <f t="shared" si="1"/>
        <v>2019</v>
      </c>
      <c r="B35" s="7" t="s">
        <v>55</v>
      </c>
      <c r="C35" s="7" t="s">
        <v>154</v>
      </c>
      <c r="D35" s="8">
        <v>43481</v>
      </c>
      <c r="E35" s="12" t="s">
        <v>155</v>
      </c>
      <c r="F35" s="7" t="s">
        <v>11</v>
      </c>
      <c r="G35" s="68">
        <v>379.36</v>
      </c>
    </row>
    <row r="36" spans="1:7" s="5" customFormat="1" ht="13.8">
      <c r="A36" s="60">
        <f t="shared" si="1"/>
        <v>2019</v>
      </c>
      <c r="B36" s="7" t="s">
        <v>52</v>
      </c>
      <c r="C36" s="7" t="s">
        <v>116</v>
      </c>
      <c r="D36" s="8">
        <v>43754</v>
      </c>
      <c r="E36" s="12" t="s">
        <v>54</v>
      </c>
      <c r="F36" s="7" t="s">
        <v>11</v>
      </c>
      <c r="G36" s="68">
        <v>576</v>
      </c>
    </row>
    <row r="37" spans="1:7" s="5" customFormat="1" ht="13.8">
      <c r="A37" s="60">
        <f t="shared" si="1"/>
        <v>2019</v>
      </c>
      <c r="B37" s="7" t="s">
        <v>52</v>
      </c>
      <c r="C37" s="7" t="s">
        <v>132</v>
      </c>
      <c r="D37" s="8">
        <v>43623</v>
      </c>
      <c r="E37" s="12" t="s">
        <v>133</v>
      </c>
      <c r="F37" s="7" t="s">
        <v>11</v>
      </c>
      <c r="G37" s="68">
        <v>829.79</v>
      </c>
    </row>
    <row r="38" spans="1:7" s="5" customFormat="1" ht="13.8">
      <c r="A38" s="60">
        <f t="shared" si="1"/>
        <v>2019</v>
      </c>
      <c r="B38" s="7" t="s">
        <v>52</v>
      </c>
      <c r="C38" s="7" t="s">
        <v>140</v>
      </c>
      <c r="D38" s="8">
        <v>43598</v>
      </c>
      <c r="E38" s="12" t="s">
        <v>141</v>
      </c>
      <c r="F38" s="7" t="s">
        <v>11</v>
      </c>
      <c r="G38" s="68">
        <v>1106.3800000000001</v>
      </c>
    </row>
    <row r="39" spans="1:7" s="5" customFormat="1" ht="13.8">
      <c r="A39" s="60">
        <f t="shared" si="1"/>
        <v>2019</v>
      </c>
      <c r="B39" s="7" t="s">
        <v>8</v>
      </c>
      <c r="C39" s="7" t="s">
        <v>112</v>
      </c>
      <c r="D39" s="8">
        <v>43797</v>
      </c>
      <c r="E39" s="12" t="s">
        <v>113</v>
      </c>
      <c r="F39" s="7" t="s">
        <v>11</v>
      </c>
      <c r="G39" s="68">
        <v>199.1</v>
      </c>
    </row>
    <row r="40" spans="1:7" s="5" customFormat="1" ht="13.8">
      <c r="A40" s="60">
        <f t="shared" si="1"/>
        <v>2019</v>
      </c>
      <c r="B40" s="7" t="s">
        <v>8</v>
      </c>
      <c r="C40" s="7" t="s">
        <v>122</v>
      </c>
      <c r="D40" s="8">
        <v>43720</v>
      </c>
      <c r="E40" s="12" t="s">
        <v>123</v>
      </c>
      <c r="F40" s="7" t="s">
        <v>11</v>
      </c>
      <c r="G40" s="68">
        <v>186.65</v>
      </c>
    </row>
    <row r="41" spans="1:7" s="5" customFormat="1" ht="13.8">
      <c r="A41" s="60">
        <f t="shared" si="1"/>
        <v>2019</v>
      </c>
      <c r="B41" s="7" t="s">
        <v>8</v>
      </c>
      <c r="C41" s="7" t="s">
        <v>124</v>
      </c>
      <c r="D41" s="8">
        <v>43656</v>
      </c>
      <c r="E41" s="12" t="s">
        <v>125</v>
      </c>
      <c r="F41" s="7" t="s">
        <v>11</v>
      </c>
      <c r="G41" s="68">
        <v>159.34</v>
      </c>
    </row>
    <row r="42" spans="1:7" s="5" customFormat="1" ht="13.8">
      <c r="A42" s="60">
        <f t="shared" si="1"/>
        <v>2019</v>
      </c>
      <c r="B42" s="7" t="s">
        <v>8</v>
      </c>
      <c r="C42" s="7" t="s">
        <v>138</v>
      </c>
      <c r="D42" s="8">
        <v>43603</v>
      </c>
      <c r="E42" s="12" t="s">
        <v>139</v>
      </c>
      <c r="F42" s="7" t="s">
        <v>11</v>
      </c>
      <c r="G42" s="68">
        <v>73.930000000000007</v>
      </c>
    </row>
    <row r="43" spans="1:7" s="5" customFormat="1" ht="13.8">
      <c r="A43" s="60">
        <f t="shared" si="1"/>
        <v>2019</v>
      </c>
      <c r="B43" s="7" t="s">
        <v>8</v>
      </c>
      <c r="C43" s="7" t="s">
        <v>144</v>
      </c>
      <c r="D43" s="8">
        <v>43536</v>
      </c>
      <c r="E43" s="12" t="s">
        <v>145</v>
      </c>
      <c r="F43" s="7" t="s">
        <v>11</v>
      </c>
      <c r="G43" s="68">
        <v>244.98</v>
      </c>
    </row>
    <row r="44" spans="1:7" s="5" customFormat="1" ht="13.8">
      <c r="A44" s="60">
        <f t="shared" si="1"/>
        <v>2019</v>
      </c>
      <c r="B44" s="7" t="s">
        <v>8</v>
      </c>
      <c r="C44" s="7" t="s">
        <v>156</v>
      </c>
      <c r="D44" s="8">
        <v>43477</v>
      </c>
      <c r="E44" s="12" t="s">
        <v>157</v>
      </c>
      <c r="F44" s="7" t="s">
        <v>11</v>
      </c>
      <c r="G44" s="68">
        <v>250.33</v>
      </c>
    </row>
    <row r="45" spans="1:7" s="5" customFormat="1" ht="13.8">
      <c r="A45" s="60">
        <f t="shared" si="1"/>
        <v>2019</v>
      </c>
      <c r="B45" s="7" t="s">
        <v>66</v>
      </c>
      <c r="C45" s="7" t="s">
        <v>67</v>
      </c>
      <c r="D45" s="8">
        <v>43521</v>
      </c>
      <c r="E45" s="12" t="s">
        <v>146</v>
      </c>
      <c r="F45" s="7" t="s">
        <v>11</v>
      </c>
      <c r="G45" s="68">
        <v>1800</v>
      </c>
    </row>
    <row r="46" spans="1:7" s="5" customFormat="1" ht="13.8">
      <c r="A46" s="60">
        <f t="shared" si="1"/>
        <v>2019</v>
      </c>
      <c r="B46" s="7" t="s">
        <v>147</v>
      </c>
      <c r="C46" s="7" t="s">
        <v>148</v>
      </c>
      <c r="D46" s="8">
        <v>43511</v>
      </c>
      <c r="E46" s="12" t="s">
        <v>149</v>
      </c>
      <c r="F46" s="7" t="s">
        <v>11</v>
      </c>
      <c r="G46" s="68">
        <v>390.94</v>
      </c>
    </row>
    <row r="47" spans="1:7" s="5" customFormat="1" ht="13.8">
      <c r="A47" s="60">
        <f t="shared" si="1"/>
        <v>2019</v>
      </c>
      <c r="B47" s="7" t="s">
        <v>88</v>
      </c>
      <c r="C47" s="7" t="s">
        <v>114</v>
      </c>
      <c r="D47" s="8">
        <v>43754</v>
      </c>
      <c r="E47" s="12" t="s">
        <v>115</v>
      </c>
      <c r="F47" s="7" t="s">
        <v>11</v>
      </c>
      <c r="G47" s="68">
        <v>6495.45</v>
      </c>
    </row>
    <row r="48" spans="1:7" s="5" customFormat="1" ht="13.8">
      <c r="A48" s="60">
        <f t="shared" si="1"/>
        <v>2019</v>
      </c>
      <c r="B48" s="7" t="s">
        <v>88</v>
      </c>
      <c r="C48" s="7" t="s">
        <v>134</v>
      </c>
      <c r="D48" s="8">
        <v>43620</v>
      </c>
      <c r="E48" s="12" t="s">
        <v>135</v>
      </c>
      <c r="F48" s="7" t="s">
        <v>11</v>
      </c>
      <c r="G48" s="68">
        <v>24586.22</v>
      </c>
    </row>
    <row r="49" spans="1:7" s="5" customFormat="1" ht="13.8">
      <c r="A49" s="60">
        <f t="shared" si="1"/>
        <v>2019</v>
      </c>
      <c r="B49" s="7" t="s">
        <v>88</v>
      </c>
      <c r="C49" s="7" t="s">
        <v>136</v>
      </c>
      <c r="D49" s="8">
        <v>43615</v>
      </c>
      <c r="E49" s="12" t="s">
        <v>137</v>
      </c>
      <c r="F49" s="7" t="s">
        <v>11</v>
      </c>
      <c r="G49" s="68">
        <v>23093.15</v>
      </c>
    </row>
    <row r="50" spans="1:7" s="5" customFormat="1" ht="13.8">
      <c r="A50" s="60">
        <f t="shared" si="1"/>
        <v>2019</v>
      </c>
      <c r="B50" s="7" t="s">
        <v>31</v>
      </c>
      <c r="C50" s="7" t="s">
        <v>126</v>
      </c>
      <c r="D50" s="8">
        <v>43656</v>
      </c>
      <c r="E50" s="12" t="s">
        <v>127</v>
      </c>
      <c r="F50" s="7" t="s">
        <v>11</v>
      </c>
      <c r="G50" s="68">
        <v>1283.1400000000001</v>
      </c>
    </row>
    <row r="51" spans="1:7" s="5" customFormat="1" ht="13.8">
      <c r="A51" s="60">
        <f t="shared" si="1"/>
        <v>2019</v>
      </c>
      <c r="B51" s="7" t="s">
        <v>31</v>
      </c>
      <c r="C51" s="7" t="s">
        <v>158</v>
      </c>
      <c r="D51" s="8">
        <v>43475</v>
      </c>
      <c r="E51" s="12" t="s">
        <v>127</v>
      </c>
      <c r="F51" s="7" t="s">
        <v>11</v>
      </c>
      <c r="G51" s="68">
        <v>1283.1400000000001</v>
      </c>
    </row>
    <row r="52" spans="1:7" s="5" customFormat="1" ht="13.8">
      <c r="A52" s="60">
        <f t="shared" si="1"/>
        <v>2019</v>
      </c>
      <c r="B52" s="7" t="s">
        <v>12</v>
      </c>
      <c r="C52" s="7" t="s">
        <v>151</v>
      </c>
      <c r="D52" s="8">
        <v>43481</v>
      </c>
      <c r="E52" s="12" t="s">
        <v>152</v>
      </c>
      <c r="F52" s="7" t="s">
        <v>11</v>
      </c>
      <c r="G52" s="68">
        <v>294.58</v>
      </c>
    </row>
    <row r="53" spans="1:7" s="5" customFormat="1" ht="13.8">
      <c r="A53" s="60">
        <f t="shared" si="1"/>
        <v>2019</v>
      </c>
      <c r="B53" s="7" t="s">
        <v>12</v>
      </c>
      <c r="C53" s="7" t="s">
        <v>151</v>
      </c>
      <c r="D53" s="8">
        <v>43481</v>
      </c>
      <c r="E53" s="12" t="s">
        <v>153</v>
      </c>
      <c r="F53" s="7" t="s">
        <v>11</v>
      </c>
      <c r="G53" s="68">
        <v>534.48</v>
      </c>
    </row>
    <row r="54" spans="1:7" s="5" customFormat="1" ht="13.8">
      <c r="A54" s="60">
        <f t="shared" si="1"/>
        <v>2019</v>
      </c>
      <c r="B54" s="7" t="s">
        <v>20</v>
      </c>
      <c r="C54" s="7" t="s">
        <v>110</v>
      </c>
      <c r="D54" s="8">
        <v>43830</v>
      </c>
      <c r="E54" s="12" t="s">
        <v>22</v>
      </c>
      <c r="F54" s="7" t="s">
        <v>11</v>
      </c>
      <c r="G54" s="68">
        <v>220.54</v>
      </c>
    </row>
    <row r="55" spans="1:7" s="5" customFormat="1" ht="13.8">
      <c r="A55" s="60">
        <f t="shared" si="1"/>
        <v>2019</v>
      </c>
      <c r="B55" s="7" t="s">
        <v>20</v>
      </c>
      <c r="C55" s="7" t="s">
        <v>111</v>
      </c>
      <c r="D55" s="8">
        <v>43830</v>
      </c>
      <c r="E55" s="12" t="s">
        <v>24</v>
      </c>
      <c r="F55" s="7" t="s">
        <v>11</v>
      </c>
      <c r="G55" s="68">
        <v>780.98</v>
      </c>
    </row>
    <row r="56" spans="1:7" s="5" customFormat="1" ht="13.8">
      <c r="A56" s="60">
        <f t="shared" si="1"/>
        <v>2019</v>
      </c>
      <c r="B56" s="7" t="s">
        <v>20</v>
      </c>
      <c r="C56" s="7" t="s">
        <v>117</v>
      </c>
      <c r="D56" s="8">
        <v>43738</v>
      </c>
      <c r="E56" s="12" t="s">
        <v>22</v>
      </c>
      <c r="F56" s="7" t="s">
        <v>11</v>
      </c>
      <c r="G56" s="68">
        <v>220.54</v>
      </c>
    </row>
    <row r="57" spans="1:7" s="5" customFormat="1" ht="13.8">
      <c r="A57" s="60">
        <f t="shared" si="1"/>
        <v>2019</v>
      </c>
      <c r="B57" s="7" t="s">
        <v>20</v>
      </c>
      <c r="C57" s="7" t="s">
        <v>118</v>
      </c>
      <c r="D57" s="8">
        <v>43738</v>
      </c>
      <c r="E57" s="12" t="s">
        <v>24</v>
      </c>
      <c r="F57" s="7" t="s">
        <v>11</v>
      </c>
      <c r="G57" s="68">
        <v>780.98</v>
      </c>
    </row>
    <row r="58" spans="1:7" s="5" customFormat="1" ht="13.8">
      <c r="A58" s="60">
        <f t="shared" si="1"/>
        <v>2019</v>
      </c>
      <c r="B58" s="7" t="s">
        <v>20</v>
      </c>
      <c r="C58" s="7" t="s">
        <v>130</v>
      </c>
      <c r="D58" s="8">
        <v>43644</v>
      </c>
      <c r="E58" s="12" t="s">
        <v>24</v>
      </c>
      <c r="F58" s="7" t="s">
        <v>11</v>
      </c>
      <c r="G58" s="68">
        <v>780.98</v>
      </c>
    </row>
    <row r="59" spans="1:7" s="5" customFormat="1" ht="13.8">
      <c r="A59" s="60">
        <f t="shared" si="1"/>
        <v>2019</v>
      </c>
      <c r="B59" s="7" t="s">
        <v>20</v>
      </c>
      <c r="C59" s="7" t="s">
        <v>131</v>
      </c>
      <c r="D59" s="8">
        <v>43644</v>
      </c>
      <c r="E59" s="12" t="s">
        <v>22</v>
      </c>
      <c r="F59" s="7" t="s">
        <v>11</v>
      </c>
      <c r="G59" s="68">
        <v>220.54</v>
      </c>
    </row>
    <row r="60" spans="1:7" s="5" customFormat="1" ht="13.8">
      <c r="A60" s="60">
        <f t="shared" si="1"/>
        <v>2019</v>
      </c>
      <c r="B60" s="7" t="s">
        <v>20</v>
      </c>
      <c r="C60" s="7" t="s">
        <v>142</v>
      </c>
      <c r="D60" s="8">
        <v>43555</v>
      </c>
      <c r="E60" s="12" t="s">
        <v>22</v>
      </c>
      <c r="F60" s="7" t="s">
        <v>11</v>
      </c>
      <c r="G60" s="68">
        <v>220.54</v>
      </c>
    </row>
    <row r="61" spans="1:7" s="5" customFormat="1" ht="13.8">
      <c r="A61" s="60">
        <f t="shared" si="1"/>
        <v>2019</v>
      </c>
      <c r="B61" s="7" t="s">
        <v>20</v>
      </c>
      <c r="C61" s="7" t="s">
        <v>143</v>
      </c>
      <c r="D61" s="8">
        <v>43555</v>
      </c>
      <c r="E61" s="12" t="s">
        <v>24</v>
      </c>
      <c r="F61" s="7" t="s">
        <v>11</v>
      </c>
      <c r="G61" s="68">
        <v>780.98</v>
      </c>
    </row>
    <row r="62" spans="1:7" s="5" customFormat="1" ht="13.8">
      <c r="A62" s="60">
        <f t="shared" si="1"/>
        <v>2020</v>
      </c>
      <c r="B62" s="7" t="s">
        <v>55</v>
      </c>
      <c r="C62" s="7" t="s">
        <v>56</v>
      </c>
      <c r="D62" s="8">
        <v>44071</v>
      </c>
      <c r="E62" s="12" t="s">
        <v>57</v>
      </c>
      <c r="F62" s="7" t="s">
        <v>11</v>
      </c>
      <c r="G62" s="68">
        <v>1170.18</v>
      </c>
    </row>
    <row r="63" spans="1:7" s="5" customFormat="1" ht="13.8">
      <c r="A63" s="60">
        <f t="shared" si="1"/>
        <v>2020</v>
      </c>
      <c r="B63" s="7" t="s">
        <v>55</v>
      </c>
      <c r="C63" s="7" t="s">
        <v>100</v>
      </c>
      <c r="D63" s="8">
        <v>43843</v>
      </c>
      <c r="E63" s="12" t="s">
        <v>101</v>
      </c>
      <c r="F63" s="7" t="s">
        <v>11</v>
      </c>
      <c r="G63" s="68">
        <v>386.27</v>
      </c>
    </row>
    <row r="64" spans="1:7" s="5" customFormat="1" ht="13.8">
      <c r="A64" s="60">
        <f t="shared" si="1"/>
        <v>2020</v>
      </c>
      <c r="B64" s="7" t="s">
        <v>55</v>
      </c>
      <c r="C64" s="7" t="s">
        <v>102</v>
      </c>
      <c r="D64" s="8">
        <v>43843</v>
      </c>
      <c r="E64" s="12" t="s">
        <v>103</v>
      </c>
      <c r="F64" s="7" t="s">
        <v>11</v>
      </c>
      <c r="G64" s="68">
        <v>184.09</v>
      </c>
    </row>
    <row r="65" spans="1:7" s="5" customFormat="1" ht="13.8">
      <c r="A65" s="60">
        <f t="shared" si="1"/>
        <v>2020</v>
      </c>
      <c r="B65" s="7" t="s">
        <v>52</v>
      </c>
      <c r="C65" s="7" t="s">
        <v>53</v>
      </c>
      <c r="D65" s="8">
        <v>44073</v>
      </c>
      <c r="E65" s="12" t="s">
        <v>54</v>
      </c>
      <c r="F65" s="7" t="s">
        <v>11</v>
      </c>
      <c r="G65" s="68">
        <v>576</v>
      </c>
    </row>
    <row r="66" spans="1:7" s="5" customFormat="1" ht="13.8">
      <c r="A66" s="60">
        <f t="shared" ref="A66:A97" si="2">YEAR(D66)</f>
        <v>2020</v>
      </c>
      <c r="B66" s="7" t="s">
        <v>52</v>
      </c>
      <c r="C66" s="7" t="s">
        <v>58</v>
      </c>
      <c r="D66" s="8">
        <v>44035</v>
      </c>
      <c r="E66" s="12" t="s">
        <v>59</v>
      </c>
      <c r="F66" s="7" t="s">
        <v>11</v>
      </c>
      <c r="G66" s="68">
        <v>1382.98</v>
      </c>
    </row>
    <row r="67" spans="1:7" s="5" customFormat="1" ht="13.8">
      <c r="A67" s="60">
        <f t="shared" si="2"/>
        <v>2020</v>
      </c>
      <c r="B67" s="7" t="s">
        <v>52</v>
      </c>
      <c r="C67" s="7" t="s">
        <v>60</v>
      </c>
      <c r="D67" s="8">
        <v>44035</v>
      </c>
      <c r="E67" s="12" t="s">
        <v>61</v>
      </c>
      <c r="F67" s="7" t="s">
        <v>11</v>
      </c>
      <c r="G67" s="68">
        <v>288</v>
      </c>
    </row>
    <row r="68" spans="1:7" s="5" customFormat="1" ht="13.8">
      <c r="A68" s="60">
        <f t="shared" si="2"/>
        <v>2020</v>
      </c>
      <c r="B68" s="7" t="s">
        <v>8</v>
      </c>
      <c r="C68" s="7" t="s">
        <v>34</v>
      </c>
      <c r="D68" s="8">
        <v>44165</v>
      </c>
      <c r="E68" s="12" t="s">
        <v>35</v>
      </c>
      <c r="F68" s="7" t="s">
        <v>11</v>
      </c>
      <c r="G68" s="68">
        <v>62.25</v>
      </c>
    </row>
    <row r="69" spans="1:7" s="5" customFormat="1" ht="13.8">
      <c r="A69" s="60">
        <f t="shared" si="2"/>
        <v>2020</v>
      </c>
      <c r="B69" s="7" t="s">
        <v>8</v>
      </c>
      <c r="C69" s="7" t="s">
        <v>50</v>
      </c>
      <c r="D69" s="8">
        <v>44084</v>
      </c>
      <c r="E69" s="12" t="s">
        <v>51</v>
      </c>
      <c r="F69" s="7" t="s">
        <v>11</v>
      </c>
      <c r="G69" s="68">
        <v>189.45</v>
      </c>
    </row>
    <row r="70" spans="1:7" s="5" customFormat="1" ht="13.8">
      <c r="A70" s="60">
        <f t="shared" si="2"/>
        <v>2020</v>
      </c>
      <c r="B70" s="7" t="s">
        <v>8</v>
      </c>
      <c r="C70" s="7" t="s">
        <v>64</v>
      </c>
      <c r="D70" s="8">
        <v>44022</v>
      </c>
      <c r="E70" s="12" t="s">
        <v>65</v>
      </c>
      <c r="F70" s="7" t="s">
        <v>11</v>
      </c>
      <c r="G70" s="68">
        <v>153.94</v>
      </c>
    </row>
    <row r="71" spans="1:7" s="5" customFormat="1" ht="13.8">
      <c r="A71" s="60">
        <f t="shared" si="2"/>
        <v>2020</v>
      </c>
      <c r="B71" s="7" t="s">
        <v>8</v>
      </c>
      <c r="C71" s="7" t="s">
        <v>73</v>
      </c>
      <c r="D71" s="8">
        <v>43978</v>
      </c>
      <c r="E71" s="12" t="s">
        <v>74</v>
      </c>
      <c r="F71" s="7" t="s">
        <v>11</v>
      </c>
      <c r="G71" s="68">
        <v>249.87</v>
      </c>
    </row>
    <row r="72" spans="1:7" s="5" customFormat="1" ht="13.8">
      <c r="A72" s="60">
        <f t="shared" si="2"/>
        <v>2020</v>
      </c>
      <c r="B72" s="7" t="s">
        <v>8</v>
      </c>
      <c r="C72" s="7" t="s">
        <v>86</v>
      </c>
      <c r="D72" s="8">
        <v>43901</v>
      </c>
      <c r="E72" s="12" t="s">
        <v>87</v>
      </c>
      <c r="F72" s="7" t="s">
        <v>11</v>
      </c>
      <c r="G72" s="68">
        <v>210.52</v>
      </c>
    </row>
    <row r="73" spans="1:7" s="5" customFormat="1" ht="13.8">
      <c r="A73" s="60">
        <f t="shared" si="2"/>
        <v>2020</v>
      </c>
      <c r="B73" s="7" t="s">
        <v>8</v>
      </c>
      <c r="C73" s="7" t="s">
        <v>104</v>
      </c>
      <c r="D73" s="8">
        <v>43841</v>
      </c>
      <c r="E73" s="12" t="s">
        <v>105</v>
      </c>
      <c r="F73" s="7" t="s">
        <v>11</v>
      </c>
      <c r="G73" s="68">
        <v>180.26</v>
      </c>
    </row>
    <row r="74" spans="1:7" s="5" customFormat="1" ht="13.8">
      <c r="A74" s="60">
        <f t="shared" si="2"/>
        <v>2020</v>
      </c>
      <c r="B74" s="7" t="s">
        <v>95</v>
      </c>
      <c r="C74" s="7" t="s">
        <v>96</v>
      </c>
      <c r="D74" s="8">
        <v>43852</v>
      </c>
      <c r="E74" s="12" t="s">
        <v>97</v>
      </c>
      <c r="F74" s="7" t="s">
        <v>11</v>
      </c>
      <c r="G74" s="68">
        <v>8996.7999999999993</v>
      </c>
    </row>
    <row r="75" spans="1:7" s="5" customFormat="1" ht="13.8">
      <c r="A75" s="60">
        <f t="shared" si="2"/>
        <v>2020</v>
      </c>
      <c r="B75" s="7" t="s">
        <v>95</v>
      </c>
      <c r="C75" s="7" t="s">
        <v>98</v>
      </c>
      <c r="D75" s="8">
        <v>43850</v>
      </c>
      <c r="E75" s="12" t="s">
        <v>99</v>
      </c>
      <c r="F75" s="7" t="s">
        <v>11</v>
      </c>
      <c r="G75" s="68">
        <v>8973.49</v>
      </c>
    </row>
    <row r="76" spans="1:7" s="5" customFormat="1" ht="13.8">
      <c r="A76" s="60">
        <f t="shared" si="2"/>
        <v>2020</v>
      </c>
      <c r="B76" s="7" t="s">
        <v>66</v>
      </c>
      <c r="C76" s="7" t="s">
        <v>67</v>
      </c>
      <c r="D76" s="8">
        <v>44020</v>
      </c>
      <c r="E76" s="12" t="s">
        <v>68</v>
      </c>
      <c r="F76" s="7" t="s">
        <v>11</v>
      </c>
      <c r="G76" s="68">
        <v>189</v>
      </c>
    </row>
    <row r="77" spans="1:7" s="5" customFormat="1" ht="13.8">
      <c r="A77" s="60">
        <f t="shared" si="2"/>
        <v>2020</v>
      </c>
      <c r="B77" s="7" t="s">
        <v>88</v>
      </c>
      <c r="C77" s="7" t="s">
        <v>89</v>
      </c>
      <c r="D77" s="8">
        <v>43890</v>
      </c>
      <c r="E77" s="12" t="s">
        <v>90</v>
      </c>
      <c r="F77" s="7" t="s">
        <v>11</v>
      </c>
      <c r="G77" s="68">
        <v>5991.65</v>
      </c>
    </row>
    <row r="78" spans="1:7" s="5" customFormat="1" ht="13.8">
      <c r="A78" s="60">
        <f t="shared" si="2"/>
        <v>2020</v>
      </c>
      <c r="B78" s="7" t="s">
        <v>88</v>
      </c>
      <c r="C78" s="7" t="s">
        <v>106</v>
      </c>
      <c r="D78" s="8">
        <v>43837</v>
      </c>
      <c r="E78" s="12" t="s">
        <v>107</v>
      </c>
      <c r="F78" s="7" t="s">
        <v>11</v>
      </c>
      <c r="G78" s="68">
        <v>1299.0899999999999</v>
      </c>
    </row>
    <row r="79" spans="1:7" s="5" customFormat="1" ht="13.8">
      <c r="A79" s="60">
        <f t="shared" si="2"/>
        <v>2020</v>
      </c>
      <c r="B79" s="7" t="s">
        <v>31</v>
      </c>
      <c r="C79" s="7" t="s">
        <v>32</v>
      </c>
      <c r="D79" s="8">
        <v>44175</v>
      </c>
      <c r="E79" s="12" t="s">
        <v>33</v>
      </c>
      <c r="F79" s="7" t="s">
        <v>11</v>
      </c>
      <c r="G79" s="68">
        <v>764.72</v>
      </c>
    </row>
    <row r="80" spans="1:7" s="5" customFormat="1" ht="13.8">
      <c r="A80" s="60">
        <f t="shared" si="2"/>
        <v>2020</v>
      </c>
      <c r="B80" s="7" t="s">
        <v>31</v>
      </c>
      <c r="C80" s="7" t="s">
        <v>42</v>
      </c>
      <c r="D80" s="8">
        <v>44112</v>
      </c>
      <c r="E80" s="12" t="s">
        <v>43</v>
      </c>
      <c r="F80" s="7" t="s">
        <v>11</v>
      </c>
      <c r="G80" s="68">
        <v>4341.93</v>
      </c>
    </row>
    <row r="81" spans="1:7" s="5" customFormat="1" ht="13.8">
      <c r="A81" s="60">
        <f t="shared" si="2"/>
        <v>2020</v>
      </c>
      <c r="B81" s="7" t="s">
        <v>31</v>
      </c>
      <c r="C81" s="7" t="s">
        <v>62</v>
      </c>
      <c r="D81" s="8">
        <v>44022</v>
      </c>
      <c r="E81" s="12" t="s">
        <v>63</v>
      </c>
      <c r="F81" s="7" t="s">
        <v>11</v>
      </c>
      <c r="G81" s="68">
        <v>1333.93</v>
      </c>
    </row>
    <row r="82" spans="1:7" s="5" customFormat="1" ht="13.8">
      <c r="A82" s="60">
        <f t="shared" si="2"/>
        <v>2020</v>
      </c>
      <c r="B82" s="7" t="s">
        <v>31</v>
      </c>
      <c r="C82" s="7" t="s">
        <v>62</v>
      </c>
      <c r="D82" s="8">
        <v>43840</v>
      </c>
      <c r="E82" s="12" t="s">
        <v>63</v>
      </c>
      <c r="F82" s="7" t="s">
        <v>11</v>
      </c>
      <c r="G82" s="68">
        <v>1333.93</v>
      </c>
    </row>
    <row r="83" spans="1:7" s="5" customFormat="1" ht="13.8">
      <c r="A83" s="60">
        <f t="shared" si="2"/>
        <v>2020</v>
      </c>
      <c r="B83" s="7" t="s">
        <v>17</v>
      </c>
      <c r="C83" s="7" t="s">
        <v>46</v>
      </c>
      <c r="D83" s="8">
        <v>44099</v>
      </c>
      <c r="E83" s="12" t="s">
        <v>47</v>
      </c>
      <c r="F83" s="7" t="s">
        <v>11</v>
      </c>
      <c r="G83" s="68">
        <v>219.6</v>
      </c>
    </row>
    <row r="84" spans="1:7" s="5" customFormat="1" ht="13.8">
      <c r="A84" s="60">
        <f t="shared" si="2"/>
        <v>2020</v>
      </c>
      <c r="B84" s="7" t="s">
        <v>17</v>
      </c>
      <c r="C84" s="7" t="s">
        <v>71</v>
      </c>
      <c r="D84" s="8">
        <v>44007</v>
      </c>
      <c r="E84" s="12" t="s">
        <v>72</v>
      </c>
      <c r="F84" s="7" t="s">
        <v>11</v>
      </c>
      <c r="G84" s="68">
        <v>263.99</v>
      </c>
    </row>
    <row r="85" spans="1:7" s="5" customFormat="1" ht="13.8">
      <c r="A85" s="60">
        <f t="shared" si="2"/>
        <v>2020</v>
      </c>
      <c r="B85" s="7" t="s">
        <v>17</v>
      </c>
      <c r="C85" s="7" t="s">
        <v>75</v>
      </c>
      <c r="D85" s="8">
        <v>43922</v>
      </c>
      <c r="E85" s="12" t="s">
        <v>76</v>
      </c>
      <c r="F85" s="7" t="s">
        <v>11</v>
      </c>
      <c r="G85" s="68">
        <v>187.2</v>
      </c>
    </row>
    <row r="86" spans="1:7" s="5" customFormat="1" ht="13.8">
      <c r="A86" s="60">
        <f t="shared" si="2"/>
        <v>2020</v>
      </c>
      <c r="B86" s="7" t="s">
        <v>12</v>
      </c>
      <c r="C86" s="7" t="s">
        <v>79</v>
      </c>
      <c r="D86" s="8">
        <v>43916</v>
      </c>
      <c r="E86" s="12" t="s">
        <v>80</v>
      </c>
      <c r="F86" s="7" t="s">
        <v>11</v>
      </c>
      <c r="G86" s="68">
        <v>2310</v>
      </c>
    </row>
    <row r="87" spans="1:7" s="5" customFormat="1" ht="13.8">
      <c r="A87" s="60">
        <f t="shared" si="2"/>
        <v>2020</v>
      </c>
      <c r="B87" s="7" t="s">
        <v>12</v>
      </c>
      <c r="C87" s="7" t="s">
        <v>81</v>
      </c>
      <c r="D87" s="8">
        <v>43916</v>
      </c>
      <c r="E87" s="12" t="s">
        <v>82</v>
      </c>
      <c r="F87" s="7" t="s">
        <v>11</v>
      </c>
      <c r="G87" s="68">
        <v>1230.3499999999999</v>
      </c>
    </row>
    <row r="88" spans="1:7" s="5" customFormat="1" ht="13.8">
      <c r="A88" s="60">
        <f t="shared" si="2"/>
        <v>2020</v>
      </c>
      <c r="B88" s="7" t="s">
        <v>12</v>
      </c>
      <c r="C88" s="7" t="s">
        <v>91</v>
      </c>
      <c r="D88" s="8">
        <v>43852</v>
      </c>
      <c r="E88" s="12" t="s">
        <v>92</v>
      </c>
      <c r="F88" s="7" t="s">
        <v>11</v>
      </c>
      <c r="G88" s="68">
        <v>298.77</v>
      </c>
    </row>
    <row r="89" spans="1:7" s="5" customFormat="1" ht="13.8">
      <c r="A89" s="60">
        <f t="shared" si="2"/>
        <v>2020</v>
      </c>
      <c r="B89" s="7" t="s">
        <v>12</v>
      </c>
      <c r="C89" s="7" t="s">
        <v>93</v>
      </c>
      <c r="D89" s="8">
        <v>43852</v>
      </c>
      <c r="E89" s="12" t="s">
        <v>94</v>
      </c>
      <c r="F89" s="7" t="s">
        <v>11</v>
      </c>
      <c r="G89" s="68">
        <v>542.08000000000004</v>
      </c>
    </row>
    <row r="90" spans="1:7" s="5" customFormat="1" ht="13.8">
      <c r="A90" s="60">
        <f t="shared" si="2"/>
        <v>2020</v>
      </c>
      <c r="B90" s="7" t="s">
        <v>25</v>
      </c>
      <c r="C90" s="7" t="s">
        <v>26</v>
      </c>
      <c r="D90" s="8">
        <v>44194</v>
      </c>
      <c r="E90" s="12" t="s">
        <v>27</v>
      </c>
      <c r="F90" s="7" t="s">
        <v>11</v>
      </c>
      <c r="G90" s="68">
        <v>42.48</v>
      </c>
    </row>
    <row r="91" spans="1:7" s="5" customFormat="1" ht="13.8">
      <c r="A91" s="60">
        <f t="shared" si="2"/>
        <v>2020</v>
      </c>
      <c r="B91" s="7" t="s">
        <v>25</v>
      </c>
      <c r="C91" s="7" t="s">
        <v>36</v>
      </c>
      <c r="D91" s="8">
        <v>44164</v>
      </c>
      <c r="E91" s="12" t="s">
        <v>37</v>
      </c>
      <c r="F91" s="7" t="s">
        <v>11</v>
      </c>
      <c r="G91" s="68">
        <v>17.64</v>
      </c>
    </row>
    <row r="92" spans="1:7" s="5" customFormat="1" ht="13.8">
      <c r="A92" s="60">
        <f t="shared" si="2"/>
        <v>2020</v>
      </c>
      <c r="B92" s="7" t="s">
        <v>25</v>
      </c>
      <c r="C92" s="7" t="s">
        <v>38</v>
      </c>
      <c r="D92" s="8">
        <v>44134</v>
      </c>
      <c r="E92" s="12" t="s">
        <v>39</v>
      </c>
      <c r="F92" s="7" t="s">
        <v>11</v>
      </c>
      <c r="G92" s="68">
        <v>12</v>
      </c>
    </row>
    <row r="93" spans="1:7" s="5" customFormat="1" ht="13.8">
      <c r="A93" s="60">
        <f t="shared" si="2"/>
        <v>2020</v>
      </c>
      <c r="B93" s="7" t="s">
        <v>20</v>
      </c>
      <c r="C93" s="7" t="s">
        <v>21</v>
      </c>
      <c r="D93" s="8">
        <v>44196</v>
      </c>
      <c r="E93" s="12" t="s">
        <v>22</v>
      </c>
      <c r="F93" s="7" t="s">
        <v>11</v>
      </c>
      <c r="G93" s="68">
        <v>220.54</v>
      </c>
    </row>
    <row r="94" spans="1:7" s="5" customFormat="1" ht="13.8">
      <c r="A94" s="60">
        <f t="shared" si="2"/>
        <v>2020</v>
      </c>
      <c r="B94" s="7" t="s">
        <v>20</v>
      </c>
      <c r="C94" s="7" t="s">
        <v>23</v>
      </c>
      <c r="D94" s="8">
        <v>44195</v>
      </c>
      <c r="E94" s="12" t="s">
        <v>24</v>
      </c>
      <c r="F94" s="7" t="s">
        <v>11</v>
      </c>
      <c r="G94" s="68">
        <v>780.98</v>
      </c>
    </row>
    <row r="95" spans="1:7" s="5" customFormat="1" ht="13.8">
      <c r="A95" s="60">
        <f t="shared" si="2"/>
        <v>2020</v>
      </c>
      <c r="B95" s="7" t="s">
        <v>20</v>
      </c>
      <c r="C95" s="7" t="s">
        <v>44</v>
      </c>
      <c r="D95" s="8">
        <v>44104</v>
      </c>
      <c r="E95" s="12" t="s">
        <v>22</v>
      </c>
      <c r="F95" s="7" t="s">
        <v>11</v>
      </c>
      <c r="G95" s="68">
        <v>220.54</v>
      </c>
    </row>
    <row r="96" spans="1:7" s="5" customFormat="1" ht="13.8">
      <c r="A96" s="60">
        <f t="shared" si="2"/>
        <v>2020</v>
      </c>
      <c r="B96" s="7" t="s">
        <v>20</v>
      </c>
      <c r="C96" s="7" t="s">
        <v>45</v>
      </c>
      <c r="D96" s="8">
        <v>44104</v>
      </c>
      <c r="E96" s="12" t="s">
        <v>24</v>
      </c>
      <c r="F96" s="7" t="s">
        <v>11</v>
      </c>
      <c r="G96" s="68">
        <v>780.98</v>
      </c>
    </row>
    <row r="97" spans="1:7" s="5" customFormat="1" ht="13.8">
      <c r="A97" s="60">
        <f t="shared" si="2"/>
        <v>2020</v>
      </c>
      <c r="B97" s="7" t="s">
        <v>20</v>
      </c>
      <c r="C97" s="7" t="s">
        <v>69</v>
      </c>
      <c r="D97" s="8">
        <v>44014</v>
      </c>
      <c r="E97" s="12" t="s">
        <v>22</v>
      </c>
      <c r="F97" s="7" t="s">
        <v>11</v>
      </c>
      <c r="G97" s="68">
        <v>220.54</v>
      </c>
    </row>
    <row r="98" spans="1:7" s="5" customFormat="1" ht="13.8">
      <c r="A98" s="60">
        <f t="shared" ref="A98:A109" si="3">YEAR(D98)</f>
        <v>2020</v>
      </c>
      <c r="B98" s="7" t="s">
        <v>20</v>
      </c>
      <c r="C98" s="7" t="s">
        <v>70</v>
      </c>
      <c r="D98" s="8">
        <v>44014</v>
      </c>
      <c r="E98" s="12" t="s">
        <v>24</v>
      </c>
      <c r="F98" s="7" t="s">
        <v>11</v>
      </c>
      <c r="G98" s="68">
        <v>780.98</v>
      </c>
    </row>
    <row r="99" spans="1:7" s="5" customFormat="1" ht="13.8">
      <c r="A99" s="60">
        <f t="shared" si="3"/>
        <v>2020</v>
      </c>
      <c r="B99" s="7" t="s">
        <v>20</v>
      </c>
      <c r="C99" s="7" t="s">
        <v>77</v>
      </c>
      <c r="D99" s="8">
        <v>43921</v>
      </c>
      <c r="E99" s="12" t="s">
        <v>24</v>
      </c>
      <c r="F99" s="7" t="s">
        <v>11</v>
      </c>
      <c r="G99" s="68">
        <v>780.98</v>
      </c>
    </row>
    <row r="100" spans="1:7" s="5" customFormat="1" ht="13.8">
      <c r="A100" s="60">
        <f t="shared" si="3"/>
        <v>2020</v>
      </c>
      <c r="B100" s="7" t="s">
        <v>20</v>
      </c>
      <c r="C100" s="7" t="s">
        <v>78</v>
      </c>
      <c r="D100" s="8">
        <v>43921</v>
      </c>
      <c r="E100" s="12" t="s">
        <v>22</v>
      </c>
      <c r="F100" s="7" t="s">
        <v>11</v>
      </c>
      <c r="G100" s="68">
        <v>220.54</v>
      </c>
    </row>
    <row r="101" spans="1:7" s="5" customFormat="1" ht="13.8">
      <c r="A101" s="60">
        <f t="shared" si="3"/>
        <v>2020</v>
      </c>
      <c r="B101" s="7" t="s">
        <v>28</v>
      </c>
      <c r="C101" s="7" t="s">
        <v>29</v>
      </c>
      <c r="D101" s="8">
        <v>44175</v>
      </c>
      <c r="E101" s="12" t="s">
        <v>30</v>
      </c>
      <c r="F101" s="7" t="s">
        <v>11</v>
      </c>
      <c r="G101" s="68">
        <v>411.4</v>
      </c>
    </row>
    <row r="102" spans="1:7" s="5" customFormat="1" ht="13.8">
      <c r="A102" s="60">
        <f t="shared" si="3"/>
        <v>2020</v>
      </c>
      <c r="B102" s="7" t="s">
        <v>28</v>
      </c>
      <c r="C102" s="7" t="s">
        <v>40</v>
      </c>
      <c r="D102" s="8">
        <v>44132</v>
      </c>
      <c r="E102" s="12" t="s">
        <v>41</v>
      </c>
      <c r="F102" s="7" t="s">
        <v>11</v>
      </c>
      <c r="G102" s="68">
        <v>537.9</v>
      </c>
    </row>
    <row r="103" spans="1:7" s="5" customFormat="1" ht="13.8">
      <c r="A103" s="60">
        <f t="shared" si="3"/>
        <v>2020</v>
      </c>
      <c r="B103" s="7" t="s">
        <v>28</v>
      </c>
      <c r="C103" s="7" t="s">
        <v>48</v>
      </c>
      <c r="D103" s="8">
        <v>44096</v>
      </c>
      <c r="E103" s="12" t="s">
        <v>49</v>
      </c>
      <c r="F103" s="7" t="s">
        <v>11</v>
      </c>
      <c r="G103" s="68">
        <v>478.94</v>
      </c>
    </row>
    <row r="104" spans="1:7" s="5" customFormat="1" ht="13.8">
      <c r="A104" s="60">
        <f t="shared" si="3"/>
        <v>2020</v>
      </c>
      <c r="B104" s="7" t="s">
        <v>83</v>
      </c>
      <c r="C104" s="7" t="s">
        <v>84</v>
      </c>
      <c r="D104" s="8">
        <v>43902</v>
      </c>
      <c r="E104" s="12" t="s">
        <v>85</v>
      </c>
      <c r="F104" s="7" t="s">
        <v>11</v>
      </c>
      <c r="G104" s="68">
        <v>456.5</v>
      </c>
    </row>
    <row r="105" spans="1:7" s="5" customFormat="1" ht="13.8">
      <c r="A105" s="60">
        <f t="shared" si="3"/>
        <v>2020</v>
      </c>
      <c r="B105" s="7" t="s">
        <v>83</v>
      </c>
      <c r="C105" s="7" t="s">
        <v>108</v>
      </c>
      <c r="D105" s="8">
        <v>43833</v>
      </c>
      <c r="E105" s="12" t="s">
        <v>109</v>
      </c>
      <c r="F105" s="7" t="s">
        <v>11</v>
      </c>
      <c r="G105" s="68">
        <v>192.5</v>
      </c>
    </row>
    <row r="106" spans="1:7" s="5" customFormat="1" ht="13.8">
      <c r="A106" s="60">
        <f t="shared" si="3"/>
        <v>2021</v>
      </c>
      <c r="B106" s="7" t="s">
        <v>8</v>
      </c>
      <c r="C106" s="7" t="s">
        <v>9</v>
      </c>
      <c r="D106" s="8">
        <v>44222</v>
      </c>
      <c r="E106" s="12" t="s">
        <v>10</v>
      </c>
      <c r="F106" s="7" t="s">
        <v>11</v>
      </c>
      <c r="G106" s="68">
        <v>382.54</v>
      </c>
    </row>
    <row r="107" spans="1:7" s="5" customFormat="1" ht="13.8">
      <c r="A107" s="60">
        <f t="shared" si="3"/>
        <v>2021</v>
      </c>
      <c r="B107" s="7" t="s">
        <v>17</v>
      </c>
      <c r="C107" s="7" t="s">
        <v>18</v>
      </c>
      <c r="D107" s="8">
        <v>44197</v>
      </c>
      <c r="E107" s="12" t="s">
        <v>19</v>
      </c>
      <c r="F107" s="7" t="s">
        <v>11</v>
      </c>
      <c r="G107" s="68">
        <v>222.55</v>
      </c>
    </row>
    <row r="108" spans="1:7" s="5" customFormat="1" ht="13.8">
      <c r="A108" s="60">
        <f t="shared" si="3"/>
        <v>2021</v>
      </c>
      <c r="B108" s="7" t="s">
        <v>12</v>
      </c>
      <c r="C108" s="7" t="s">
        <v>13</v>
      </c>
      <c r="D108" s="8">
        <v>44217</v>
      </c>
      <c r="E108" s="12" t="s">
        <v>14</v>
      </c>
      <c r="F108" s="7" t="s">
        <v>11</v>
      </c>
      <c r="G108" s="68">
        <v>548.04999999999995</v>
      </c>
    </row>
    <row r="109" spans="1:7" s="5" customFormat="1" ht="13.8">
      <c r="A109" s="60">
        <f t="shared" si="3"/>
        <v>2021</v>
      </c>
      <c r="B109" s="7" t="s">
        <v>12</v>
      </c>
      <c r="C109" s="7" t="s">
        <v>15</v>
      </c>
      <c r="D109" s="8">
        <v>44217</v>
      </c>
      <c r="E109" s="12" t="s">
        <v>16</v>
      </c>
      <c r="F109" s="7" t="s">
        <v>11</v>
      </c>
      <c r="G109" s="68">
        <v>302.06</v>
      </c>
    </row>
    <row r="110" spans="1:7">
      <c r="G110" s="69">
        <f>SUM(G2:G109)</f>
        <v>156573.88999999998</v>
      </c>
    </row>
  </sheetData>
  <autoFilter ref="A1:G1"/>
  <sortState ref="A2:F109">
    <sortCondition ref="A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19"/>
  <sheetViews>
    <sheetView showGridLines="0" workbookViewId="0">
      <selection activeCell="A10" sqref="A10"/>
    </sheetView>
  </sheetViews>
  <sheetFormatPr baseColWidth="10" defaultRowHeight="13.8"/>
  <cols>
    <col min="1" max="1" width="31.5546875" style="1" bestFit="1" customWidth="1"/>
    <col min="2" max="2" width="46.21875" style="1" bestFit="1" customWidth="1"/>
    <col min="3" max="3" width="11" style="1" customWidth="1"/>
    <col min="4" max="4" width="13.21875" style="1" bestFit="1" customWidth="1"/>
    <col min="5" max="5" width="6.6640625" style="1" customWidth="1"/>
    <col min="6" max="16384" width="11.5546875" style="1"/>
  </cols>
  <sheetData>
    <row r="2" spans="1:6">
      <c r="A2" s="1">
        <v>7</v>
      </c>
    </row>
    <row r="3" spans="1:6">
      <c r="A3" s="1" t="s">
        <v>0</v>
      </c>
    </row>
    <row r="4" spans="1:6">
      <c r="A4" s="1" t="s">
        <v>1</v>
      </c>
    </row>
    <row r="5" spans="1:6">
      <c r="A5" s="1" t="s">
        <v>2</v>
      </c>
    </row>
    <row r="6" spans="1: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/>
    </row>
    <row r="7" spans="1:6">
      <c r="A7" s="2" t="s">
        <v>8</v>
      </c>
      <c r="B7" s="2" t="s">
        <v>9</v>
      </c>
      <c r="C7" s="4">
        <v>44222</v>
      </c>
      <c r="D7" s="2" t="s">
        <v>10</v>
      </c>
      <c r="E7" s="2" t="s">
        <v>11</v>
      </c>
      <c r="F7" s="2"/>
    </row>
    <row r="8" spans="1:6" ht="27.6">
      <c r="A8" s="2" t="s">
        <v>12</v>
      </c>
      <c r="B8" s="2" t="s">
        <v>13</v>
      </c>
      <c r="C8" s="4">
        <v>44217</v>
      </c>
      <c r="D8" s="2" t="s">
        <v>14</v>
      </c>
      <c r="E8" s="2" t="s">
        <v>11</v>
      </c>
      <c r="F8" s="2"/>
    </row>
    <row r="9" spans="1:6">
      <c r="A9" s="2" t="s">
        <v>12</v>
      </c>
      <c r="B9" s="2" t="s">
        <v>15</v>
      </c>
      <c r="C9" s="4">
        <v>44217</v>
      </c>
      <c r="D9" s="2" t="s">
        <v>16</v>
      </c>
      <c r="E9" s="2" t="s">
        <v>11</v>
      </c>
      <c r="F9" s="2"/>
    </row>
    <row r="10" spans="1:6">
      <c r="A10" s="2" t="s">
        <v>17</v>
      </c>
      <c r="B10" s="2" t="s">
        <v>18</v>
      </c>
      <c r="C10" s="4">
        <v>44197</v>
      </c>
      <c r="D10" s="2" t="s">
        <v>19</v>
      </c>
      <c r="E10" s="2" t="s">
        <v>11</v>
      </c>
      <c r="F10" s="2"/>
    </row>
    <row r="11" spans="1:6">
      <c r="A11" s="2" t="s">
        <v>20</v>
      </c>
      <c r="B11" s="2" t="s">
        <v>21</v>
      </c>
      <c r="C11" s="4">
        <v>44196</v>
      </c>
      <c r="D11" s="2" t="s">
        <v>22</v>
      </c>
      <c r="E11" s="2" t="s">
        <v>11</v>
      </c>
      <c r="F11" s="2"/>
    </row>
    <row r="12" spans="1:6" ht="27.6">
      <c r="A12" s="2" t="s">
        <v>20</v>
      </c>
      <c r="B12" s="2" t="s">
        <v>23</v>
      </c>
      <c r="C12" s="4">
        <v>44195</v>
      </c>
      <c r="D12" s="2" t="s">
        <v>24</v>
      </c>
      <c r="E12" s="2" t="s">
        <v>11</v>
      </c>
      <c r="F12" s="2"/>
    </row>
    <row r="13" spans="1:6">
      <c r="A13" s="2" t="s">
        <v>25</v>
      </c>
      <c r="B13" s="2" t="s">
        <v>26</v>
      </c>
      <c r="C13" s="4">
        <v>44194</v>
      </c>
      <c r="D13" s="2" t="s">
        <v>27</v>
      </c>
      <c r="E13" s="2" t="s">
        <v>11</v>
      </c>
      <c r="F13" s="2"/>
    </row>
    <row r="14" spans="1:6">
      <c r="A14" s="2" t="s">
        <v>28</v>
      </c>
      <c r="B14" s="2" t="s">
        <v>29</v>
      </c>
      <c r="C14" s="4">
        <v>44175</v>
      </c>
      <c r="D14" s="2" t="s">
        <v>30</v>
      </c>
      <c r="E14" s="2" t="s">
        <v>11</v>
      </c>
      <c r="F14" s="2"/>
    </row>
    <row r="15" spans="1:6">
      <c r="A15" s="2" t="s">
        <v>31</v>
      </c>
      <c r="B15" s="2" t="s">
        <v>32</v>
      </c>
      <c r="C15" s="4">
        <v>44175</v>
      </c>
      <c r="D15" s="2" t="s">
        <v>33</v>
      </c>
      <c r="E15" s="2" t="s">
        <v>11</v>
      </c>
      <c r="F15" s="2"/>
    </row>
    <row r="16" spans="1:6">
      <c r="A16" s="2" t="s">
        <v>8</v>
      </c>
      <c r="B16" s="2" t="s">
        <v>34</v>
      </c>
      <c r="C16" s="4">
        <v>44165</v>
      </c>
      <c r="D16" s="2" t="s">
        <v>35</v>
      </c>
      <c r="E16" s="2" t="s">
        <v>11</v>
      </c>
      <c r="F16" s="2"/>
    </row>
    <row r="17" spans="1:6">
      <c r="A17" s="2" t="s">
        <v>25</v>
      </c>
      <c r="B17" s="2" t="s">
        <v>36</v>
      </c>
      <c r="C17" s="4">
        <v>44164</v>
      </c>
      <c r="D17" s="2" t="s">
        <v>37</v>
      </c>
      <c r="E17" s="2" t="s">
        <v>11</v>
      </c>
      <c r="F17" s="2"/>
    </row>
    <row r="18" spans="1:6">
      <c r="A18" s="2" t="s">
        <v>25</v>
      </c>
      <c r="B18" s="2" t="s">
        <v>38</v>
      </c>
      <c r="C18" s="4">
        <v>44134</v>
      </c>
      <c r="D18" s="2" t="s">
        <v>39</v>
      </c>
      <c r="E18" s="2" t="s">
        <v>11</v>
      </c>
      <c r="F18" s="2"/>
    </row>
    <row r="19" spans="1:6" ht="27.6">
      <c r="A19" s="2" t="s">
        <v>28</v>
      </c>
      <c r="B19" s="2" t="s">
        <v>40</v>
      </c>
      <c r="C19" s="4">
        <v>44132</v>
      </c>
      <c r="D19" s="2" t="s">
        <v>41</v>
      </c>
      <c r="E19" s="2" t="s">
        <v>11</v>
      </c>
      <c r="F19" s="2"/>
    </row>
    <row r="20" spans="1:6" ht="27.6">
      <c r="A20" s="2" t="s">
        <v>31</v>
      </c>
      <c r="B20" s="2" t="s">
        <v>42</v>
      </c>
      <c r="C20" s="4">
        <v>44112</v>
      </c>
      <c r="D20" s="2" t="s">
        <v>43</v>
      </c>
      <c r="E20" s="2" t="s">
        <v>11</v>
      </c>
      <c r="F20" s="2"/>
    </row>
    <row r="21" spans="1:6">
      <c r="A21" s="2" t="s">
        <v>20</v>
      </c>
      <c r="B21" s="2" t="s">
        <v>44</v>
      </c>
      <c r="C21" s="4">
        <v>44104</v>
      </c>
      <c r="D21" s="2" t="s">
        <v>22</v>
      </c>
      <c r="E21" s="2" t="s">
        <v>11</v>
      </c>
      <c r="F21" s="2"/>
    </row>
    <row r="22" spans="1:6" ht="27.6">
      <c r="A22" s="2" t="s">
        <v>20</v>
      </c>
      <c r="B22" s="2" t="s">
        <v>45</v>
      </c>
      <c r="C22" s="4">
        <v>44104</v>
      </c>
      <c r="D22" s="2" t="s">
        <v>24</v>
      </c>
      <c r="E22" s="2" t="s">
        <v>11</v>
      </c>
      <c r="F22" s="2"/>
    </row>
    <row r="23" spans="1:6">
      <c r="A23" s="2" t="s">
        <v>17</v>
      </c>
      <c r="B23" s="2" t="s">
        <v>46</v>
      </c>
      <c r="C23" s="4">
        <v>44099</v>
      </c>
      <c r="D23" s="2" t="s">
        <v>47</v>
      </c>
      <c r="E23" s="2" t="s">
        <v>11</v>
      </c>
      <c r="F23" s="2"/>
    </row>
    <row r="24" spans="1:6" ht="27.6">
      <c r="A24" s="2" t="s">
        <v>28</v>
      </c>
      <c r="B24" s="2" t="s">
        <v>48</v>
      </c>
      <c r="C24" s="4">
        <v>44096</v>
      </c>
      <c r="D24" s="2" t="s">
        <v>49</v>
      </c>
      <c r="E24" s="2" t="s">
        <v>11</v>
      </c>
      <c r="F24" s="2"/>
    </row>
    <row r="25" spans="1:6">
      <c r="A25" s="2" t="s">
        <v>8</v>
      </c>
      <c r="B25" s="2" t="s">
        <v>50</v>
      </c>
      <c r="C25" s="4">
        <v>44084</v>
      </c>
      <c r="D25" s="2" t="s">
        <v>51</v>
      </c>
      <c r="E25" s="2" t="s">
        <v>11</v>
      </c>
      <c r="F25" s="2"/>
    </row>
    <row r="26" spans="1:6">
      <c r="A26" s="2" t="s">
        <v>52</v>
      </c>
      <c r="B26" s="2" t="s">
        <v>53</v>
      </c>
      <c r="C26" s="4">
        <v>44073</v>
      </c>
      <c r="D26" s="2" t="s">
        <v>54</v>
      </c>
      <c r="E26" s="2" t="s">
        <v>11</v>
      </c>
      <c r="F26" s="2"/>
    </row>
    <row r="27" spans="1:6">
      <c r="A27" s="2" t="s">
        <v>55</v>
      </c>
      <c r="B27" s="2" t="s">
        <v>56</v>
      </c>
      <c r="C27" s="4">
        <v>44071</v>
      </c>
      <c r="D27" s="2" t="s">
        <v>57</v>
      </c>
      <c r="E27" s="2" t="s">
        <v>11</v>
      </c>
      <c r="F27" s="2"/>
    </row>
    <row r="28" spans="1:6">
      <c r="A28" s="2" t="s">
        <v>52</v>
      </c>
      <c r="B28" s="2" t="s">
        <v>58</v>
      </c>
      <c r="C28" s="4">
        <v>44035</v>
      </c>
      <c r="D28" s="2" t="s">
        <v>59</v>
      </c>
      <c r="E28" s="2" t="s">
        <v>11</v>
      </c>
      <c r="F28" s="2"/>
    </row>
    <row r="29" spans="1:6">
      <c r="A29" s="2" t="s">
        <v>52</v>
      </c>
      <c r="B29" s="2" t="s">
        <v>60</v>
      </c>
      <c r="C29" s="4">
        <v>44035</v>
      </c>
      <c r="D29" s="2" t="s">
        <v>61</v>
      </c>
      <c r="E29" s="2" t="s">
        <v>11</v>
      </c>
      <c r="F29" s="2"/>
    </row>
    <row r="30" spans="1:6" ht="27.6">
      <c r="A30" s="2" t="s">
        <v>31</v>
      </c>
      <c r="B30" s="2" t="s">
        <v>62</v>
      </c>
      <c r="C30" s="4">
        <v>44022</v>
      </c>
      <c r="D30" s="2" t="s">
        <v>63</v>
      </c>
      <c r="E30" s="2" t="s">
        <v>11</v>
      </c>
      <c r="F30" s="2"/>
    </row>
    <row r="31" spans="1:6">
      <c r="A31" s="2" t="s">
        <v>8</v>
      </c>
      <c r="B31" s="2" t="s">
        <v>64</v>
      </c>
      <c r="C31" s="4">
        <v>44022</v>
      </c>
      <c r="D31" s="2" t="s">
        <v>65</v>
      </c>
      <c r="E31" s="2" t="s">
        <v>11</v>
      </c>
      <c r="F31" s="2"/>
    </row>
    <row r="32" spans="1:6">
      <c r="A32" s="2" t="s">
        <v>66</v>
      </c>
      <c r="B32" s="2" t="s">
        <v>67</v>
      </c>
      <c r="C32" s="4">
        <v>44020</v>
      </c>
      <c r="D32" s="2" t="s">
        <v>68</v>
      </c>
      <c r="E32" s="2" t="s">
        <v>11</v>
      </c>
      <c r="F32" s="2"/>
    </row>
    <row r="33" spans="1:6">
      <c r="A33" s="2" t="s">
        <v>20</v>
      </c>
      <c r="B33" s="2" t="s">
        <v>69</v>
      </c>
      <c r="C33" s="4">
        <v>44014</v>
      </c>
      <c r="D33" s="2" t="s">
        <v>22</v>
      </c>
      <c r="E33" s="2" t="s">
        <v>11</v>
      </c>
      <c r="F33" s="2"/>
    </row>
    <row r="34" spans="1:6" ht="27.6">
      <c r="A34" s="2" t="s">
        <v>20</v>
      </c>
      <c r="B34" s="2" t="s">
        <v>70</v>
      </c>
      <c r="C34" s="4">
        <v>44014</v>
      </c>
      <c r="D34" s="2" t="s">
        <v>24</v>
      </c>
      <c r="E34" s="2" t="s">
        <v>11</v>
      </c>
      <c r="F34" s="2"/>
    </row>
    <row r="35" spans="1:6">
      <c r="A35" s="2" t="s">
        <v>17</v>
      </c>
      <c r="B35" s="2" t="s">
        <v>71</v>
      </c>
      <c r="C35" s="4">
        <v>44007</v>
      </c>
      <c r="D35" s="2" t="s">
        <v>72</v>
      </c>
      <c r="E35" s="2" t="s">
        <v>11</v>
      </c>
      <c r="F35" s="2"/>
    </row>
    <row r="36" spans="1:6">
      <c r="A36" s="2" t="s">
        <v>8</v>
      </c>
      <c r="B36" s="2" t="s">
        <v>73</v>
      </c>
      <c r="C36" s="4">
        <v>43978</v>
      </c>
      <c r="D36" s="2" t="s">
        <v>74</v>
      </c>
      <c r="E36" s="2" t="s">
        <v>11</v>
      </c>
      <c r="F36" s="2"/>
    </row>
    <row r="37" spans="1:6">
      <c r="A37" s="2" t="s">
        <v>17</v>
      </c>
      <c r="B37" s="2" t="s">
        <v>75</v>
      </c>
      <c r="C37" s="4">
        <v>43922</v>
      </c>
      <c r="D37" s="2" t="s">
        <v>76</v>
      </c>
      <c r="E37" s="2" t="s">
        <v>11</v>
      </c>
      <c r="F37" s="2"/>
    </row>
    <row r="38" spans="1:6" ht="27.6">
      <c r="A38" s="2" t="s">
        <v>20</v>
      </c>
      <c r="B38" s="2" t="s">
        <v>77</v>
      </c>
      <c r="C38" s="4">
        <v>43921</v>
      </c>
      <c r="D38" s="2" t="s">
        <v>24</v>
      </c>
      <c r="E38" s="2" t="s">
        <v>11</v>
      </c>
      <c r="F38" s="2"/>
    </row>
    <row r="39" spans="1:6">
      <c r="A39" s="2" t="s">
        <v>20</v>
      </c>
      <c r="B39" s="2" t="s">
        <v>78</v>
      </c>
      <c r="C39" s="4">
        <v>43921</v>
      </c>
      <c r="D39" s="2" t="s">
        <v>22</v>
      </c>
      <c r="E39" s="2" t="s">
        <v>11</v>
      </c>
      <c r="F39" s="2"/>
    </row>
    <row r="40" spans="1:6" ht="27.6">
      <c r="A40" s="2" t="s">
        <v>12</v>
      </c>
      <c r="B40" s="2" t="s">
        <v>79</v>
      </c>
      <c r="C40" s="4">
        <v>43916</v>
      </c>
      <c r="D40" s="2" t="s">
        <v>80</v>
      </c>
      <c r="E40" s="2" t="s">
        <v>11</v>
      </c>
      <c r="F40" s="2"/>
    </row>
    <row r="41" spans="1:6" ht="27.6">
      <c r="A41" s="2" t="s">
        <v>12</v>
      </c>
      <c r="B41" s="2" t="s">
        <v>81</v>
      </c>
      <c r="C41" s="4">
        <v>43916</v>
      </c>
      <c r="D41" s="2" t="s">
        <v>82</v>
      </c>
      <c r="E41" s="2" t="s">
        <v>11</v>
      </c>
      <c r="F41" s="2"/>
    </row>
    <row r="42" spans="1:6">
      <c r="A42" s="2" t="s">
        <v>83</v>
      </c>
      <c r="B42" s="2" t="s">
        <v>84</v>
      </c>
      <c r="C42" s="4">
        <v>43902</v>
      </c>
      <c r="D42" s="2" t="s">
        <v>85</v>
      </c>
      <c r="E42" s="2" t="s">
        <v>11</v>
      </c>
      <c r="F42" s="2"/>
    </row>
    <row r="43" spans="1:6">
      <c r="A43" s="2" t="s">
        <v>8</v>
      </c>
      <c r="B43" s="2" t="s">
        <v>86</v>
      </c>
      <c r="C43" s="4">
        <v>43901</v>
      </c>
      <c r="D43" s="2" t="s">
        <v>87</v>
      </c>
      <c r="E43" s="2" t="s">
        <v>11</v>
      </c>
      <c r="F43" s="2"/>
    </row>
    <row r="44" spans="1:6">
      <c r="A44" s="2" t="s">
        <v>88</v>
      </c>
      <c r="B44" s="2" t="s">
        <v>89</v>
      </c>
      <c r="C44" s="4">
        <v>43890</v>
      </c>
      <c r="D44" s="2" t="s">
        <v>90</v>
      </c>
      <c r="E44" s="2" t="s">
        <v>11</v>
      </c>
      <c r="F44" s="2"/>
    </row>
    <row r="45" spans="1:6">
      <c r="A45" s="2" t="s">
        <v>12</v>
      </c>
      <c r="B45" s="2" t="s">
        <v>91</v>
      </c>
      <c r="C45" s="4">
        <v>43852</v>
      </c>
      <c r="D45" s="2" t="s">
        <v>92</v>
      </c>
      <c r="E45" s="2" t="s">
        <v>11</v>
      </c>
      <c r="F45" s="2"/>
    </row>
    <row r="46" spans="1:6" ht="27.6">
      <c r="A46" s="2" t="s">
        <v>12</v>
      </c>
      <c r="B46" s="2" t="s">
        <v>93</v>
      </c>
      <c r="C46" s="4">
        <v>43852</v>
      </c>
      <c r="D46" s="2" t="s">
        <v>94</v>
      </c>
      <c r="E46" s="2" t="s">
        <v>11</v>
      </c>
      <c r="F46" s="2"/>
    </row>
    <row r="47" spans="1:6">
      <c r="A47" s="2" t="s">
        <v>95</v>
      </c>
      <c r="B47" s="2" t="s">
        <v>96</v>
      </c>
      <c r="C47" s="4">
        <v>43852</v>
      </c>
      <c r="D47" s="2" t="s">
        <v>97</v>
      </c>
      <c r="E47" s="2" t="s">
        <v>11</v>
      </c>
      <c r="F47" s="2"/>
    </row>
    <row r="48" spans="1:6">
      <c r="A48" s="2" t="s">
        <v>95</v>
      </c>
      <c r="B48" s="2" t="s">
        <v>98</v>
      </c>
      <c r="C48" s="4">
        <v>43850</v>
      </c>
      <c r="D48" s="2" t="s">
        <v>99</v>
      </c>
      <c r="E48" s="2" t="s">
        <v>11</v>
      </c>
      <c r="F48" s="2"/>
    </row>
    <row r="49" spans="1:6">
      <c r="A49" s="2" t="s">
        <v>55</v>
      </c>
      <c r="B49" s="2" t="s">
        <v>100</v>
      </c>
      <c r="C49" s="4">
        <v>43843</v>
      </c>
      <c r="D49" s="2" t="s">
        <v>101</v>
      </c>
      <c r="E49" s="2" t="s">
        <v>11</v>
      </c>
      <c r="F49" s="2"/>
    </row>
    <row r="50" spans="1:6">
      <c r="A50" s="2" t="s">
        <v>55</v>
      </c>
      <c r="B50" s="2" t="s">
        <v>102</v>
      </c>
      <c r="C50" s="4">
        <v>43843</v>
      </c>
      <c r="D50" s="2" t="s">
        <v>103</v>
      </c>
      <c r="E50" s="2" t="s">
        <v>11</v>
      </c>
      <c r="F50" s="2"/>
    </row>
    <row r="51" spans="1:6">
      <c r="A51" s="2" t="s">
        <v>8</v>
      </c>
      <c r="B51" s="2" t="s">
        <v>104</v>
      </c>
      <c r="C51" s="4">
        <v>43841</v>
      </c>
      <c r="D51" s="2" t="s">
        <v>105</v>
      </c>
      <c r="E51" s="2" t="s">
        <v>11</v>
      </c>
      <c r="F51" s="2"/>
    </row>
    <row r="52" spans="1:6" ht="27.6">
      <c r="A52" s="2" t="s">
        <v>31</v>
      </c>
      <c r="B52" s="2" t="s">
        <v>62</v>
      </c>
      <c r="C52" s="4">
        <v>43840</v>
      </c>
      <c r="D52" s="2" t="s">
        <v>63</v>
      </c>
      <c r="E52" s="2" t="s">
        <v>11</v>
      </c>
      <c r="F52" s="2"/>
    </row>
    <row r="53" spans="1:6">
      <c r="A53" s="2" t="s">
        <v>88</v>
      </c>
      <c r="B53" s="2" t="s">
        <v>106</v>
      </c>
      <c r="C53" s="4">
        <v>43837</v>
      </c>
      <c r="D53" s="2" t="s">
        <v>107</v>
      </c>
      <c r="E53" s="2" t="s">
        <v>11</v>
      </c>
      <c r="F53" s="2"/>
    </row>
    <row r="54" spans="1:6">
      <c r="A54" s="2" t="s">
        <v>83</v>
      </c>
      <c r="B54" s="2" t="s">
        <v>108</v>
      </c>
      <c r="C54" s="4">
        <v>43833</v>
      </c>
      <c r="D54" s="2" t="s">
        <v>109</v>
      </c>
      <c r="E54" s="2" t="s">
        <v>11</v>
      </c>
      <c r="F54" s="2"/>
    </row>
    <row r="55" spans="1:6">
      <c r="A55" s="2" t="s">
        <v>20</v>
      </c>
      <c r="B55" s="2" t="s">
        <v>110</v>
      </c>
      <c r="C55" s="4">
        <v>43830</v>
      </c>
      <c r="D55" s="2" t="s">
        <v>22</v>
      </c>
      <c r="E55" s="2" t="s">
        <v>11</v>
      </c>
      <c r="F55" s="2"/>
    </row>
    <row r="56" spans="1:6" ht="27.6">
      <c r="A56" s="2" t="s">
        <v>20</v>
      </c>
      <c r="B56" s="2" t="s">
        <v>111</v>
      </c>
      <c r="C56" s="4">
        <v>43830</v>
      </c>
      <c r="D56" s="2" t="s">
        <v>24</v>
      </c>
      <c r="E56" s="2" t="s">
        <v>11</v>
      </c>
      <c r="F56" s="2"/>
    </row>
    <row r="57" spans="1:6">
      <c r="A57" s="2" t="s">
        <v>8</v>
      </c>
      <c r="B57" s="2" t="s">
        <v>112</v>
      </c>
      <c r="C57" s="4">
        <v>43797</v>
      </c>
      <c r="D57" s="2" t="s">
        <v>113</v>
      </c>
      <c r="E57" s="2" t="s">
        <v>11</v>
      </c>
      <c r="F57" s="2"/>
    </row>
    <row r="58" spans="1:6">
      <c r="A58" s="2" t="s">
        <v>88</v>
      </c>
      <c r="B58" s="2" t="s">
        <v>114</v>
      </c>
      <c r="C58" s="4">
        <v>43754</v>
      </c>
      <c r="D58" s="2" t="s">
        <v>115</v>
      </c>
      <c r="E58" s="2" t="s">
        <v>11</v>
      </c>
      <c r="F58" s="2"/>
    </row>
    <row r="59" spans="1:6">
      <c r="A59" s="2" t="s">
        <v>52</v>
      </c>
      <c r="B59" s="2" t="s">
        <v>116</v>
      </c>
      <c r="C59" s="4">
        <v>43754</v>
      </c>
      <c r="D59" s="2" t="s">
        <v>54</v>
      </c>
      <c r="E59" s="2" t="s">
        <v>11</v>
      </c>
      <c r="F59" s="2"/>
    </row>
    <row r="60" spans="1:6">
      <c r="A60" s="2" t="s">
        <v>20</v>
      </c>
      <c r="B60" s="2" t="s">
        <v>117</v>
      </c>
      <c r="C60" s="4">
        <v>43738</v>
      </c>
      <c r="D60" s="2" t="s">
        <v>22</v>
      </c>
      <c r="E60" s="2" t="s">
        <v>11</v>
      </c>
      <c r="F60" s="2"/>
    </row>
    <row r="61" spans="1:6">
      <c r="A61" s="2" t="s">
        <v>20</v>
      </c>
      <c r="B61" s="2" t="s">
        <v>118</v>
      </c>
      <c r="C61" s="4">
        <v>43738</v>
      </c>
      <c r="D61" s="2" t="s">
        <v>24</v>
      </c>
      <c r="E61" s="2" t="s">
        <v>11</v>
      </c>
      <c r="F61" s="2"/>
    </row>
    <row r="62" spans="1:6" ht="27.6">
      <c r="A62" s="2" t="s">
        <v>119</v>
      </c>
      <c r="B62" s="2" t="s">
        <v>120</v>
      </c>
      <c r="C62" s="4">
        <v>43735</v>
      </c>
      <c r="D62" s="2" t="s">
        <v>121</v>
      </c>
      <c r="E62" s="2" t="s">
        <v>11</v>
      </c>
      <c r="F62" s="2"/>
    </row>
    <row r="63" spans="1:6">
      <c r="A63" s="2" t="s">
        <v>8</v>
      </c>
      <c r="B63" s="2" t="s">
        <v>122</v>
      </c>
      <c r="C63" s="4">
        <v>43720</v>
      </c>
      <c r="D63" s="2" t="s">
        <v>123</v>
      </c>
      <c r="E63" s="2" t="s">
        <v>11</v>
      </c>
      <c r="F63" s="2"/>
    </row>
    <row r="64" spans="1:6">
      <c r="A64" s="2" t="s">
        <v>8</v>
      </c>
      <c r="B64" s="2" t="s">
        <v>124</v>
      </c>
      <c r="C64" s="4">
        <v>43656</v>
      </c>
      <c r="D64" s="2" t="s">
        <v>125</v>
      </c>
      <c r="E64" s="2" t="s">
        <v>11</v>
      </c>
      <c r="F64" s="2"/>
    </row>
    <row r="65" spans="1:6" ht="27.6">
      <c r="A65" s="2" t="s">
        <v>31</v>
      </c>
      <c r="B65" s="2" t="s">
        <v>126</v>
      </c>
      <c r="C65" s="4">
        <v>43656</v>
      </c>
      <c r="D65" s="2" t="s">
        <v>127</v>
      </c>
      <c r="E65" s="2" t="s">
        <v>11</v>
      </c>
      <c r="F65" s="2"/>
    </row>
    <row r="66" spans="1:6" ht="27.6">
      <c r="A66" s="2" t="s">
        <v>55</v>
      </c>
      <c r="B66" s="2" t="s">
        <v>128</v>
      </c>
      <c r="C66" s="4">
        <v>43646</v>
      </c>
      <c r="D66" s="2" t="s">
        <v>129</v>
      </c>
      <c r="E66" s="2" t="s">
        <v>11</v>
      </c>
      <c r="F66" s="2"/>
    </row>
    <row r="67" spans="1:6">
      <c r="A67" s="2" t="s">
        <v>20</v>
      </c>
      <c r="B67" s="2" t="s">
        <v>130</v>
      </c>
      <c r="C67" s="4">
        <v>43644</v>
      </c>
      <c r="D67" s="2" t="s">
        <v>24</v>
      </c>
      <c r="E67" s="2" t="s">
        <v>11</v>
      </c>
      <c r="F67" s="2"/>
    </row>
    <row r="68" spans="1:6">
      <c r="A68" s="2" t="s">
        <v>20</v>
      </c>
      <c r="B68" s="2" t="s">
        <v>131</v>
      </c>
      <c r="C68" s="4">
        <v>43644</v>
      </c>
      <c r="D68" s="2" t="s">
        <v>22</v>
      </c>
      <c r="E68" s="2" t="s">
        <v>11</v>
      </c>
      <c r="F68" s="2"/>
    </row>
    <row r="69" spans="1:6">
      <c r="A69" s="2" t="s">
        <v>52</v>
      </c>
      <c r="B69" s="2" t="s">
        <v>132</v>
      </c>
      <c r="C69" s="4">
        <v>43623</v>
      </c>
      <c r="D69" s="2" t="s">
        <v>133</v>
      </c>
      <c r="E69" s="2" t="s">
        <v>11</v>
      </c>
      <c r="F69" s="2"/>
    </row>
    <row r="70" spans="1:6">
      <c r="A70" s="2" t="s">
        <v>88</v>
      </c>
      <c r="B70" s="2" t="s">
        <v>134</v>
      </c>
      <c r="C70" s="4">
        <v>43620</v>
      </c>
      <c r="D70" s="2" t="s">
        <v>135</v>
      </c>
      <c r="E70" s="2" t="s">
        <v>11</v>
      </c>
      <c r="F70" s="2"/>
    </row>
    <row r="71" spans="1:6">
      <c r="A71" s="2" t="s">
        <v>88</v>
      </c>
      <c r="B71" s="2" t="s">
        <v>136</v>
      </c>
      <c r="C71" s="4">
        <v>43615</v>
      </c>
      <c r="D71" s="2" t="s">
        <v>137</v>
      </c>
      <c r="E71" s="2" t="s">
        <v>11</v>
      </c>
      <c r="F71" s="2"/>
    </row>
    <row r="72" spans="1:6">
      <c r="A72" s="2" t="s">
        <v>8</v>
      </c>
      <c r="B72" s="2" t="s">
        <v>138</v>
      </c>
      <c r="C72" s="4">
        <v>43603</v>
      </c>
      <c r="D72" s="2" t="s">
        <v>139</v>
      </c>
      <c r="E72" s="2" t="s">
        <v>11</v>
      </c>
      <c r="F72" s="2"/>
    </row>
    <row r="73" spans="1:6">
      <c r="A73" s="2" t="s">
        <v>52</v>
      </c>
      <c r="B73" s="2" t="s">
        <v>140</v>
      </c>
      <c r="C73" s="4">
        <v>43598</v>
      </c>
      <c r="D73" s="2" t="s">
        <v>141</v>
      </c>
      <c r="E73" s="2" t="s">
        <v>11</v>
      </c>
      <c r="F73" s="2"/>
    </row>
    <row r="74" spans="1:6">
      <c r="A74" s="2" t="s">
        <v>20</v>
      </c>
      <c r="B74" s="2" t="s">
        <v>142</v>
      </c>
      <c r="C74" s="4">
        <v>43555</v>
      </c>
      <c r="D74" s="2" t="s">
        <v>22</v>
      </c>
      <c r="E74" s="2" t="s">
        <v>11</v>
      </c>
      <c r="F74" s="2"/>
    </row>
    <row r="75" spans="1:6">
      <c r="A75" s="2" t="s">
        <v>20</v>
      </c>
      <c r="B75" s="2" t="s">
        <v>143</v>
      </c>
      <c r="C75" s="4">
        <v>43555</v>
      </c>
      <c r="D75" s="2" t="s">
        <v>24</v>
      </c>
      <c r="E75" s="2" t="s">
        <v>11</v>
      </c>
      <c r="F75" s="2"/>
    </row>
    <row r="76" spans="1:6">
      <c r="A76" s="2" t="s">
        <v>8</v>
      </c>
      <c r="B76" s="2" t="s">
        <v>144</v>
      </c>
      <c r="C76" s="4">
        <v>43536</v>
      </c>
      <c r="D76" s="2" t="s">
        <v>145</v>
      </c>
      <c r="E76" s="2" t="s">
        <v>11</v>
      </c>
      <c r="F76" s="2"/>
    </row>
    <row r="77" spans="1:6">
      <c r="A77" s="2" t="s">
        <v>66</v>
      </c>
      <c r="B77" s="2" t="s">
        <v>67</v>
      </c>
      <c r="C77" s="4">
        <v>43521</v>
      </c>
      <c r="D77" s="2" t="s">
        <v>146</v>
      </c>
      <c r="E77" s="2" t="s">
        <v>11</v>
      </c>
      <c r="F77" s="2"/>
    </row>
    <row r="78" spans="1:6">
      <c r="A78" s="2" t="s">
        <v>147</v>
      </c>
      <c r="B78" s="2" t="s">
        <v>148</v>
      </c>
      <c r="C78" s="4">
        <v>43511</v>
      </c>
      <c r="D78" s="2" t="s">
        <v>149</v>
      </c>
      <c r="E78" s="2" t="s">
        <v>11</v>
      </c>
      <c r="F78" s="2"/>
    </row>
    <row r="79" spans="1:6" ht="27.6">
      <c r="A79" s="2" t="s">
        <v>119</v>
      </c>
      <c r="B79" s="2" t="s">
        <v>150</v>
      </c>
      <c r="C79" s="4">
        <v>43503</v>
      </c>
      <c r="D79" s="2" t="s">
        <v>121</v>
      </c>
      <c r="E79" s="2" t="s">
        <v>11</v>
      </c>
      <c r="F79" s="2"/>
    </row>
    <row r="80" spans="1:6">
      <c r="A80" s="2" t="s">
        <v>12</v>
      </c>
      <c r="B80" s="2" t="s">
        <v>151</v>
      </c>
      <c r="C80" s="4">
        <v>43481</v>
      </c>
      <c r="D80" s="2" t="s">
        <v>152</v>
      </c>
      <c r="E80" s="2" t="s">
        <v>11</v>
      </c>
      <c r="F80" s="2"/>
    </row>
    <row r="81" spans="1:6">
      <c r="A81" s="2" t="s">
        <v>12</v>
      </c>
      <c r="B81" s="2" t="s">
        <v>151</v>
      </c>
      <c r="C81" s="4">
        <v>43481</v>
      </c>
      <c r="D81" s="2" t="s">
        <v>153</v>
      </c>
      <c r="E81" s="2" t="s">
        <v>11</v>
      </c>
      <c r="F81" s="2"/>
    </row>
    <row r="82" spans="1:6">
      <c r="A82" s="2" t="s">
        <v>55</v>
      </c>
      <c r="B82" s="2" t="s">
        <v>154</v>
      </c>
      <c r="C82" s="4">
        <v>43481</v>
      </c>
      <c r="D82" s="2" t="s">
        <v>155</v>
      </c>
      <c r="E82" s="2" t="s">
        <v>11</v>
      </c>
      <c r="F82" s="2"/>
    </row>
    <row r="83" spans="1:6">
      <c r="A83" s="2" t="s">
        <v>8</v>
      </c>
      <c r="B83" s="2" t="s">
        <v>156</v>
      </c>
      <c r="C83" s="4">
        <v>43477</v>
      </c>
      <c r="D83" s="2" t="s">
        <v>157</v>
      </c>
      <c r="E83" s="2" t="s">
        <v>11</v>
      </c>
      <c r="F83" s="2"/>
    </row>
    <row r="84" spans="1:6">
      <c r="A84" s="2" t="s">
        <v>31</v>
      </c>
      <c r="B84" s="2" t="s">
        <v>158</v>
      </c>
      <c r="C84" s="4">
        <v>43475</v>
      </c>
      <c r="D84" s="2" t="s">
        <v>127</v>
      </c>
      <c r="E84" s="2" t="s">
        <v>11</v>
      </c>
      <c r="F84" s="2"/>
    </row>
    <row r="85" spans="1:6">
      <c r="A85" s="2" t="s">
        <v>20</v>
      </c>
      <c r="B85" s="2" t="s">
        <v>159</v>
      </c>
      <c r="C85" s="4">
        <v>43465</v>
      </c>
      <c r="D85" s="2" t="s">
        <v>160</v>
      </c>
      <c r="E85" s="2" t="s">
        <v>11</v>
      </c>
      <c r="F85" s="2"/>
    </row>
    <row r="86" spans="1:6">
      <c r="A86" s="2" t="s">
        <v>20</v>
      </c>
      <c r="B86" s="2" t="s">
        <v>161</v>
      </c>
      <c r="C86" s="4">
        <v>43465</v>
      </c>
      <c r="D86" s="2" t="s">
        <v>162</v>
      </c>
      <c r="E86" s="2" t="s">
        <v>11</v>
      </c>
      <c r="F86" s="2"/>
    </row>
    <row r="87" spans="1:6">
      <c r="A87" s="2" t="s">
        <v>95</v>
      </c>
      <c r="B87" s="2" t="s">
        <v>163</v>
      </c>
      <c r="C87" s="4">
        <v>43460</v>
      </c>
      <c r="D87" s="2" t="s">
        <v>164</v>
      </c>
      <c r="E87" s="2" t="s">
        <v>11</v>
      </c>
      <c r="F87" s="2"/>
    </row>
    <row r="88" spans="1:6">
      <c r="A88" s="2" t="s">
        <v>31</v>
      </c>
      <c r="B88" s="2" t="s">
        <v>165</v>
      </c>
      <c r="C88" s="4">
        <v>43440</v>
      </c>
      <c r="D88" s="2" t="s">
        <v>166</v>
      </c>
      <c r="E88" s="2" t="s">
        <v>11</v>
      </c>
      <c r="F88" s="2"/>
    </row>
    <row r="89" spans="1:6">
      <c r="A89" s="2" t="s">
        <v>167</v>
      </c>
      <c r="B89" s="2" t="s">
        <v>168</v>
      </c>
      <c r="C89" s="4">
        <v>43398</v>
      </c>
      <c r="D89" s="2" t="s">
        <v>169</v>
      </c>
      <c r="E89" s="2" t="s">
        <v>11</v>
      </c>
      <c r="F89" s="2"/>
    </row>
    <row r="90" spans="1:6">
      <c r="A90" s="2" t="s">
        <v>52</v>
      </c>
      <c r="B90" s="2" t="s">
        <v>170</v>
      </c>
      <c r="C90" s="4">
        <v>43396</v>
      </c>
      <c r="D90" s="2" t="s">
        <v>171</v>
      </c>
      <c r="E90" s="2" t="s">
        <v>11</v>
      </c>
      <c r="F90" s="2"/>
    </row>
    <row r="91" spans="1:6">
      <c r="A91" s="2" t="s">
        <v>31</v>
      </c>
      <c r="B91" s="2" t="s">
        <v>172</v>
      </c>
      <c r="C91" s="4">
        <v>43385</v>
      </c>
      <c r="D91" s="2" t="s">
        <v>173</v>
      </c>
      <c r="E91" s="2" t="s">
        <v>11</v>
      </c>
      <c r="F91" s="2"/>
    </row>
    <row r="92" spans="1:6">
      <c r="A92" s="2" t="s">
        <v>20</v>
      </c>
      <c r="B92" s="2" t="s">
        <v>174</v>
      </c>
      <c r="C92" s="4">
        <v>43371</v>
      </c>
      <c r="D92" s="2" t="s">
        <v>162</v>
      </c>
      <c r="E92" s="2" t="s">
        <v>11</v>
      </c>
      <c r="F92" s="2"/>
    </row>
    <row r="93" spans="1:6">
      <c r="A93" s="2" t="s">
        <v>20</v>
      </c>
      <c r="B93" s="2" t="s">
        <v>175</v>
      </c>
      <c r="C93" s="4">
        <v>43371</v>
      </c>
      <c r="D93" s="2" t="s">
        <v>160</v>
      </c>
      <c r="E93" s="2" t="s">
        <v>11</v>
      </c>
      <c r="F93" s="2"/>
    </row>
    <row r="94" spans="1:6">
      <c r="A94" s="2" t="s">
        <v>8</v>
      </c>
      <c r="B94" s="2" t="s">
        <v>176</v>
      </c>
      <c r="C94" s="4">
        <v>43355</v>
      </c>
      <c r="D94" s="2" t="s">
        <v>177</v>
      </c>
      <c r="E94" s="2" t="s">
        <v>11</v>
      </c>
      <c r="F94" s="2"/>
    </row>
    <row r="95" spans="1:6">
      <c r="A95" s="2" t="s">
        <v>8</v>
      </c>
      <c r="B95" s="2" t="s">
        <v>178</v>
      </c>
      <c r="C95" s="4">
        <v>43292</v>
      </c>
      <c r="D95" s="2" t="s">
        <v>179</v>
      </c>
      <c r="E95" s="2" t="s">
        <v>11</v>
      </c>
      <c r="F95" s="2"/>
    </row>
    <row r="96" spans="1:6">
      <c r="A96" s="2" t="s">
        <v>31</v>
      </c>
      <c r="B96" s="2" t="s">
        <v>180</v>
      </c>
      <c r="C96" s="4">
        <v>43291</v>
      </c>
      <c r="D96" s="2" t="s">
        <v>181</v>
      </c>
      <c r="E96" s="2" t="s">
        <v>11</v>
      </c>
      <c r="F96" s="2"/>
    </row>
    <row r="97" spans="1:6">
      <c r="A97" s="2" t="s">
        <v>20</v>
      </c>
      <c r="B97" s="2" t="s">
        <v>182</v>
      </c>
      <c r="C97" s="4">
        <v>43280</v>
      </c>
      <c r="D97" s="2" t="s">
        <v>162</v>
      </c>
      <c r="E97" s="2" t="s">
        <v>11</v>
      </c>
      <c r="F97" s="2"/>
    </row>
    <row r="98" spans="1:6">
      <c r="A98" s="2" t="s">
        <v>20</v>
      </c>
      <c r="B98" s="2" t="s">
        <v>183</v>
      </c>
      <c r="C98" s="4">
        <v>43280</v>
      </c>
      <c r="D98" s="2" t="s">
        <v>160</v>
      </c>
      <c r="E98" s="2" t="s">
        <v>11</v>
      </c>
      <c r="F98" s="2"/>
    </row>
    <row r="99" spans="1:6">
      <c r="A99" s="2" t="s">
        <v>12</v>
      </c>
      <c r="B99" s="2" t="s">
        <v>184</v>
      </c>
      <c r="C99" s="4">
        <v>43262</v>
      </c>
      <c r="D99" s="2" t="s">
        <v>185</v>
      </c>
      <c r="E99" s="2" t="s">
        <v>11</v>
      </c>
      <c r="F99" s="2"/>
    </row>
    <row r="100" spans="1:6">
      <c r="A100" s="2" t="s">
        <v>55</v>
      </c>
      <c r="B100" s="2" t="s">
        <v>186</v>
      </c>
      <c r="C100" s="4">
        <v>43251</v>
      </c>
      <c r="D100" s="2" t="s">
        <v>187</v>
      </c>
      <c r="E100" s="2" t="s">
        <v>11</v>
      </c>
      <c r="F100" s="2"/>
    </row>
    <row r="101" spans="1:6">
      <c r="A101" s="2" t="s">
        <v>52</v>
      </c>
      <c r="B101" s="2" t="s">
        <v>188</v>
      </c>
      <c r="C101" s="4">
        <v>43251</v>
      </c>
      <c r="D101" s="2" t="s">
        <v>54</v>
      </c>
      <c r="E101" s="2" t="s">
        <v>11</v>
      </c>
      <c r="F101" s="2"/>
    </row>
    <row r="102" spans="1:6">
      <c r="A102" s="2" t="s">
        <v>189</v>
      </c>
      <c r="B102" s="2" t="s">
        <v>190</v>
      </c>
      <c r="C102" s="4">
        <v>43250</v>
      </c>
      <c r="D102" s="2" t="s">
        <v>191</v>
      </c>
      <c r="E102" s="2" t="s">
        <v>11</v>
      </c>
      <c r="F102" s="2"/>
    </row>
    <row r="103" spans="1:6" ht="27.6">
      <c r="A103" s="2" t="s">
        <v>55</v>
      </c>
      <c r="B103" s="2" t="s">
        <v>192</v>
      </c>
      <c r="C103" s="4">
        <v>43248</v>
      </c>
      <c r="D103" s="2" t="s">
        <v>193</v>
      </c>
      <c r="E103" s="2" t="s">
        <v>11</v>
      </c>
      <c r="F103" s="2"/>
    </row>
    <row r="104" spans="1:6">
      <c r="A104" s="2" t="s">
        <v>8</v>
      </c>
      <c r="B104" s="2" t="s">
        <v>194</v>
      </c>
      <c r="C104" s="4">
        <v>43237</v>
      </c>
      <c r="D104" s="2" t="s">
        <v>195</v>
      </c>
      <c r="E104" s="2" t="s">
        <v>11</v>
      </c>
      <c r="F104" s="2"/>
    </row>
    <row r="105" spans="1:6">
      <c r="A105" s="2" t="s">
        <v>52</v>
      </c>
      <c r="B105" s="2" t="s">
        <v>196</v>
      </c>
      <c r="C105" s="4">
        <v>43220</v>
      </c>
      <c r="D105" s="2" t="s">
        <v>197</v>
      </c>
      <c r="E105" s="2" t="s">
        <v>11</v>
      </c>
      <c r="F105" s="2"/>
    </row>
    <row r="106" spans="1:6">
      <c r="A106" s="2" t="s">
        <v>20</v>
      </c>
      <c r="B106" s="2" t="s">
        <v>198</v>
      </c>
      <c r="C106" s="4">
        <v>43189</v>
      </c>
      <c r="D106" s="2" t="s">
        <v>160</v>
      </c>
      <c r="E106" s="2" t="s">
        <v>11</v>
      </c>
      <c r="F106" s="2"/>
    </row>
    <row r="107" spans="1:6">
      <c r="A107" s="2" t="s">
        <v>20</v>
      </c>
      <c r="B107" s="2" t="s">
        <v>199</v>
      </c>
      <c r="C107" s="4">
        <v>43189</v>
      </c>
      <c r="D107" s="2" t="s">
        <v>162</v>
      </c>
      <c r="E107" s="2" t="s">
        <v>11</v>
      </c>
      <c r="F107" s="2"/>
    </row>
    <row r="108" spans="1:6">
      <c r="A108" s="2" t="s">
        <v>20</v>
      </c>
      <c r="B108" s="2" t="s">
        <v>200</v>
      </c>
      <c r="C108" s="4">
        <v>43179</v>
      </c>
      <c r="D108" s="2" t="s">
        <v>201</v>
      </c>
      <c r="E108" s="2" t="s">
        <v>11</v>
      </c>
      <c r="F108" s="2"/>
    </row>
    <row r="109" spans="1:6">
      <c r="A109" s="2" t="s">
        <v>8</v>
      </c>
      <c r="B109" s="2" t="s">
        <v>202</v>
      </c>
      <c r="C109" s="4">
        <v>43172</v>
      </c>
      <c r="D109" s="2" t="s">
        <v>203</v>
      </c>
      <c r="E109" s="2" t="s">
        <v>11</v>
      </c>
      <c r="F109" s="2"/>
    </row>
    <row r="110" spans="1:6">
      <c r="A110" s="2" t="s">
        <v>31</v>
      </c>
      <c r="B110" s="2" t="s">
        <v>204</v>
      </c>
      <c r="C110" s="4">
        <v>43169</v>
      </c>
      <c r="D110" s="2" t="s">
        <v>205</v>
      </c>
      <c r="E110" s="2" t="s">
        <v>11</v>
      </c>
      <c r="F110" s="2"/>
    </row>
    <row r="111" spans="1:6">
      <c r="A111" s="2" t="s">
        <v>12</v>
      </c>
      <c r="B111" s="2" t="s">
        <v>206</v>
      </c>
      <c r="C111" s="4">
        <v>43150</v>
      </c>
      <c r="D111" s="2" t="s">
        <v>207</v>
      </c>
      <c r="E111" s="2" t="s">
        <v>11</v>
      </c>
      <c r="F111" s="2"/>
    </row>
    <row r="112" spans="1:6">
      <c r="A112" s="2" t="s">
        <v>12</v>
      </c>
      <c r="B112" s="2" t="s">
        <v>206</v>
      </c>
      <c r="C112" s="4">
        <v>43150</v>
      </c>
      <c r="D112" s="2" t="s">
        <v>208</v>
      </c>
      <c r="E112" s="2" t="s">
        <v>11</v>
      </c>
      <c r="F112" s="2"/>
    </row>
    <row r="113" spans="1:6">
      <c r="A113" s="2" t="s">
        <v>31</v>
      </c>
      <c r="B113" s="2" t="s">
        <v>209</v>
      </c>
      <c r="C113" s="4">
        <v>43146</v>
      </c>
      <c r="D113" s="2" t="s">
        <v>210</v>
      </c>
      <c r="E113" s="2" t="s">
        <v>11</v>
      </c>
      <c r="F113" s="2"/>
    </row>
    <row r="114" spans="1:6" ht="27.6">
      <c r="A114" s="2" t="s">
        <v>52</v>
      </c>
      <c r="B114" s="2" t="s">
        <v>211</v>
      </c>
      <c r="C114" s="4">
        <v>43145</v>
      </c>
      <c r="D114" s="2" t="s">
        <v>212</v>
      </c>
      <c r="E114" s="2" t="s">
        <v>11</v>
      </c>
      <c r="F114" s="2"/>
    </row>
    <row r="115" spans="1:6">
      <c r="A115" s="1" t="s">
        <v>213</v>
      </c>
    </row>
    <row r="116" spans="1:6">
      <c r="A116" s="1" t="s">
        <v>214</v>
      </c>
    </row>
    <row r="117" spans="1:6">
      <c r="A117" s="1" t="s">
        <v>215</v>
      </c>
    </row>
    <row r="118" spans="1:6">
      <c r="A118" s="1" t="s">
        <v>216</v>
      </c>
    </row>
    <row r="119" spans="1:6">
      <c r="A119" s="1" t="s">
        <v>217</v>
      </c>
    </row>
  </sheetData>
  <pageMargins left="0.78740157499999996" right="0.78740157499999996" top="0.984251969" bottom="0.984251969" header="0.4921259845" footer="0.4921259845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F35"/>
  <sheetViews>
    <sheetView workbookViewId="0">
      <selection activeCell="L17" sqref="L17"/>
    </sheetView>
  </sheetViews>
  <sheetFormatPr baseColWidth="10" defaultRowHeight="14.4"/>
  <cols>
    <col min="2" max="2" width="26.6640625" bestFit="1" customWidth="1"/>
    <col min="3" max="3" width="59.21875" bestFit="1" customWidth="1"/>
    <col min="4" max="4" width="11" bestFit="1" customWidth="1"/>
    <col min="5" max="5" width="9.33203125" style="14" bestFit="1" customWidth="1"/>
    <col min="6" max="6" width="6.6640625" bestFit="1" customWidth="1"/>
  </cols>
  <sheetData>
    <row r="3" spans="1:6">
      <c r="A3" s="26" t="s">
        <v>247</v>
      </c>
      <c r="B3" s="61" t="s">
        <v>3</v>
      </c>
      <c r="C3" s="61" t="s">
        <v>4</v>
      </c>
      <c r="D3" s="62" t="s">
        <v>5</v>
      </c>
      <c r="E3" s="63" t="s">
        <v>218</v>
      </c>
      <c r="F3" s="61" t="s">
        <v>7</v>
      </c>
    </row>
    <row r="4" spans="1:6">
      <c r="A4" s="26">
        <f>YEAR(D4)</f>
        <v>2018</v>
      </c>
      <c r="B4" s="7" t="s">
        <v>8</v>
      </c>
      <c r="C4" s="7" t="s">
        <v>194</v>
      </c>
      <c r="D4" s="8">
        <v>43237</v>
      </c>
      <c r="E4" s="13">
        <v>110.5</v>
      </c>
      <c r="F4" s="7" t="s">
        <v>11</v>
      </c>
    </row>
    <row r="5" spans="1:6">
      <c r="A5" s="26">
        <f>YEAR(D5)</f>
        <v>2018</v>
      </c>
      <c r="B5" s="7" t="s">
        <v>20</v>
      </c>
      <c r="C5" s="7" t="s">
        <v>200</v>
      </c>
      <c r="D5" s="8">
        <v>43179</v>
      </c>
      <c r="E5" s="13">
        <v>180</v>
      </c>
      <c r="F5" s="7" t="s">
        <v>11</v>
      </c>
    </row>
    <row r="6" spans="1:6">
      <c r="A6" s="26">
        <f>YEAR(D6)</f>
        <v>2018</v>
      </c>
      <c r="B6" s="7" t="s">
        <v>20</v>
      </c>
      <c r="C6" s="7" t="s">
        <v>199</v>
      </c>
      <c r="D6" s="8">
        <v>43189</v>
      </c>
      <c r="E6" s="13">
        <v>216</v>
      </c>
      <c r="F6" s="7" t="s">
        <v>11</v>
      </c>
    </row>
    <row r="7" spans="1:6">
      <c r="A7" s="26">
        <f>YEAR(D7)</f>
        <v>2018</v>
      </c>
      <c r="B7" s="7" t="s">
        <v>20</v>
      </c>
      <c r="C7" s="7" t="s">
        <v>182</v>
      </c>
      <c r="D7" s="8">
        <v>43280</v>
      </c>
      <c r="E7" s="13">
        <v>216</v>
      </c>
      <c r="F7" s="7" t="s">
        <v>11</v>
      </c>
    </row>
    <row r="8" spans="1:6">
      <c r="A8" s="26">
        <f>YEAR(D8)</f>
        <v>2018</v>
      </c>
      <c r="B8" s="7" t="s">
        <v>20</v>
      </c>
      <c r="C8" s="7" t="s">
        <v>174</v>
      </c>
      <c r="D8" s="8">
        <v>43371</v>
      </c>
      <c r="E8" s="13">
        <v>216</v>
      </c>
      <c r="F8" s="7" t="s">
        <v>11</v>
      </c>
    </row>
    <row r="9" spans="1:6">
      <c r="A9" s="26">
        <f>YEAR(D9)</f>
        <v>2018</v>
      </c>
      <c r="B9" s="7" t="s">
        <v>20</v>
      </c>
      <c r="C9" s="7" t="s">
        <v>161</v>
      </c>
      <c r="D9" s="8">
        <v>43465</v>
      </c>
      <c r="E9" s="13">
        <v>216</v>
      </c>
      <c r="F9" s="7" t="s">
        <v>11</v>
      </c>
    </row>
    <row r="10" spans="1:6">
      <c r="A10" s="26">
        <f>YEAR(D10)</f>
        <v>2018</v>
      </c>
      <c r="B10" s="7" t="s">
        <v>8</v>
      </c>
      <c r="C10" s="7" t="s">
        <v>178</v>
      </c>
      <c r="D10" s="8">
        <v>43292</v>
      </c>
      <c r="E10" s="13">
        <v>245.04</v>
      </c>
      <c r="F10" s="7" t="s">
        <v>11</v>
      </c>
    </row>
    <row r="11" spans="1:6">
      <c r="A11" s="26">
        <f>YEAR(D11)</f>
        <v>2018</v>
      </c>
      <c r="B11" s="7" t="s">
        <v>8</v>
      </c>
      <c r="C11" s="7" t="s">
        <v>176</v>
      </c>
      <c r="D11" s="8">
        <v>43355</v>
      </c>
      <c r="E11" s="13">
        <v>269.68</v>
      </c>
      <c r="F11" s="7" t="s">
        <v>11</v>
      </c>
    </row>
    <row r="12" spans="1:6">
      <c r="A12" s="26">
        <f>YEAR(D12)</f>
        <v>2018</v>
      </c>
      <c r="B12" s="7" t="s">
        <v>12</v>
      </c>
      <c r="C12" s="7" t="s">
        <v>206</v>
      </c>
      <c r="D12" s="8">
        <v>43150</v>
      </c>
      <c r="E12" s="13">
        <v>290.02</v>
      </c>
      <c r="F12" s="7" t="s">
        <v>11</v>
      </c>
    </row>
    <row r="13" spans="1:6">
      <c r="A13" s="26">
        <f>YEAR(D13)</f>
        <v>2018</v>
      </c>
      <c r="B13" s="7" t="s">
        <v>8</v>
      </c>
      <c r="C13" s="7" t="s">
        <v>202</v>
      </c>
      <c r="D13" s="8">
        <v>43172</v>
      </c>
      <c r="E13" s="13">
        <v>362.03</v>
      </c>
      <c r="F13" s="7" t="s">
        <v>11</v>
      </c>
    </row>
    <row r="14" spans="1:6">
      <c r="A14" s="26">
        <f>YEAR(D14)</f>
        <v>2018</v>
      </c>
      <c r="B14" s="7" t="s">
        <v>55</v>
      </c>
      <c r="C14" s="7" t="s">
        <v>186</v>
      </c>
      <c r="D14" s="8">
        <v>43251</v>
      </c>
      <c r="E14" s="13">
        <v>397.6</v>
      </c>
      <c r="F14" s="7" t="s">
        <v>11</v>
      </c>
    </row>
    <row r="15" spans="1:6">
      <c r="A15" s="26">
        <f>YEAR(D15)</f>
        <v>2018</v>
      </c>
      <c r="B15" s="7" t="s">
        <v>189</v>
      </c>
      <c r="C15" s="7" t="s">
        <v>190</v>
      </c>
      <c r="D15" s="8">
        <v>43250</v>
      </c>
      <c r="E15" s="13">
        <v>407</v>
      </c>
      <c r="F15" s="7" t="s">
        <v>11</v>
      </c>
    </row>
    <row r="16" spans="1:6">
      <c r="A16" s="26">
        <f>YEAR(D16)</f>
        <v>2018</v>
      </c>
      <c r="B16" s="7" t="s">
        <v>12</v>
      </c>
      <c r="C16" s="7" t="s">
        <v>206</v>
      </c>
      <c r="D16" s="8">
        <v>43150</v>
      </c>
      <c r="E16" s="13">
        <v>526.20000000000005</v>
      </c>
      <c r="F16" s="7" t="s">
        <v>11</v>
      </c>
    </row>
    <row r="17" spans="1:6">
      <c r="A17" s="26">
        <f>YEAR(D17)</f>
        <v>2018</v>
      </c>
      <c r="B17" s="7" t="s">
        <v>52</v>
      </c>
      <c r="C17" s="7" t="s">
        <v>188</v>
      </c>
      <c r="D17" s="8">
        <v>43251</v>
      </c>
      <c r="E17" s="13">
        <v>576</v>
      </c>
      <c r="F17" s="7" t="s">
        <v>11</v>
      </c>
    </row>
    <row r="18" spans="1:6">
      <c r="A18" s="26">
        <f>YEAR(D18)</f>
        <v>2018</v>
      </c>
      <c r="B18" s="7" t="s">
        <v>31</v>
      </c>
      <c r="C18" s="7" t="s">
        <v>204</v>
      </c>
      <c r="D18" s="8">
        <v>43169</v>
      </c>
      <c r="E18" s="13">
        <v>580.24</v>
      </c>
      <c r="F18" s="7" t="s">
        <v>11</v>
      </c>
    </row>
    <row r="19" spans="1:6">
      <c r="A19" s="26">
        <f>YEAR(D19)</f>
        <v>2018</v>
      </c>
      <c r="B19" s="7" t="s">
        <v>20</v>
      </c>
      <c r="C19" s="7" t="s">
        <v>198</v>
      </c>
      <c r="D19" s="8">
        <v>43189</v>
      </c>
      <c r="E19" s="13">
        <v>764.92</v>
      </c>
      <c r="F19" s="7" t="s">
        <v>11</v>
      </c>
    </row>
    <row r="20" spans="1:6">
      <c r="A20" s="26">
        <f>YEAR(D20)</f>
        <v>2018</v>
      </c>
      <c r="B20" s="7" t="s">
        <v>20</v>
      </c>
      <c r="C20" s="7" t="s">
        <v>183</v>
      </c>
      <c r="D20" s="8">
        <v>43280</v>
      </c>
      <c r="E20" s="13">
        <v>764.92</v>
      </c>
      <c r="F20" s="7" t="s">
        <v>11</v>
      </c>
    </row>
    <row r="21" spans="1:6">
      <c r="A21" s="26">
        <f>YEAR(D21)</f>
        <v>2018</v>
      </c>
      <c r="B21" s="7" t="s">
        <v>20</v>
      </c>
      <c r="C21" s="7" t="s">
        <v>175</v>
      </c>
      <c r="D21" s="8">
        <v>43371</v>
      </c>
      <c r="E21" s="13">
        <v>764.92</v>
      </c>
      <c r="F21" s="7" t="s">
        <v>11</v>
      </c>
    </row>
    <row r="22" spans="1:6">
      <c r="A22" s="26">
        <f>YEAR(D22)</f>
        <v>2018</v>
      </c>
      <c r="B22" s="7" t="s">
        <v>20</v>
      </c>
      <c r="C22" s="7" t="s">
        <v>159</v>
      </c>
      <c r="D22" s="8">
        <v>43465</v>
      </c>
      <c r="E22" s="13">
        <v>764.92</v>
      </c>
      <c r="F22" s="7" t="s">
        <v>11</v>
      </c>
    </row>
    <row r="23" spans="1:6">
      <c r="A23" s="26">
        <f>YEAR(D23)</f>
        <v>2018</v>
      </c>
      <c r="B23" s="7" t="s">
        <v>31</v>
      </c>
      <c r="C23" s="7" t="s">
        <v>209</v>
      </c>
      <c r="D23" s="8">
        <v>43146</v>
      </c>
      <c r="E23" s="13">
        <v>912.57</v>
      </c>
      <c r="F23" s="7" t="s">
        <v>11</v>
      </c>
    </row>
    <row r="24" spans="1:6">
      <c r="A24" s="26">
        <f>YEAR(D24)</f>
        <v>2018</v>
      </c>
      <c r="B24" s="7" t="s">
        <v>31</v>
      </c>
      <c r="C24" s="7" t="s">
        <v>165</v>
      </c>
      <c r="D24" s="8">
        <v>43440</v>
      </c>
      <c r="E24" s="13">
        <v>1100.56</v>
      </c>
      <c r="F24" s="7" t="s">
        <v>11</v>
      </c>
    </row>
    <row r="25" spans="1:6">
      <c r="A25" s="26">
        <f>YEAR(D25)</f>
        <v>2018</v>
      </c>
      <c r="B25" s="7" t="s">
        <v>31</v>
      </c>
      <c r="C25" s="7" t="s">
        <v>172</v>
      </c>
      <c r="D25" s="8">
        <v>43385</v>
      </c>
      <c r="E25" s="13">
        <v>1222.3599999999999</v>
      </c>
      <c r="F25" s="7" t="s">
        <v>11</v>
      </c>
    </row>
    <row r="26" spans="1:6">
      <c r="A26" s="26">
        <f>YEAR(D26)</f>
        <v>2018</v>
      </c>
      <c r="B26" s="7" t="s">
        <v>31</v>
      </c>
      <c r="C26" s="7" t="s">
        <v>180</v>
      </c>
      <c r="D26" s="8">
        <v>43291</v>
      </c>
      <c r="E26" s="13">
        <v>1234.1300000000001</v>
      </c>
      <c r="F26" s="7" t="s">
        <v>11</v>
      </c>
    </row>
    <row r="27" spans="1:6">
      <c r="A27" s="26">
        <f>YEAR(D27)</f>
        <v>2018</v>
      </c>
      <c r="B27" s="7" t="s">
        <v>52</v>
      </c>
      <c r="C27" s="7" t="s">
        <v>211</v>
      </c>
      <c r="D27" s="8">
        <v>43145</v>
      </c>
      <c r="E27" s="13">
        <v>1250</v>
      </c>
      <c r="F27" s="7" t="s">
        <v>11</v>
      </c>
    </row>
    <row r="28" spans="1:6">
      <c r="A28" s="26">
        <f>YEAR(D28)</f>
        <v>2018</v>
      </c>
      <c r="B28" s="7" t="s">
        <v>52</v>
      </c>
      <c r="C28" s="7" t="s">
        <v>196</v>
      </c>
      <c r="D28" s="8">
        <v>43220</v>
      </c>
      <c r="E28" s="13">
        <v>1296</v>
      </c>
      <c r="F28" s="7" t="s">
        <v>11</v>
      </c>
    </row>
    <row r="29" spans="1:6">
      <c r="A29" s="26">
        <f>YEAR(D29)</f>
        <v>2018</v>
      </c>
      <c r="B29" s="7" t="s">
        <v>52</v>
      </c>
      <c r="C29" s="7" t="s">
        <v>170</v>
      </c>
      <c r="D29" s="8">
        <v>43396</v>
      </c>
      <c r="E29" s="13">
        <v>2212.7600000000002</v>
      </c>
      <c r="F29" s="7" t="s">
        <v>11</v>
      </c>
    </row>
    <row r="30" spans="1:6">
      <c r="A30" s="26">
        <f>YEAR(D30)</f>
        <v>2018</v>
      </c>
      <c r="B30" s="7" t="s">
        <v>55</v>
      </c>
      <c r="C30" s="7" t="s">
        <v>192</v>
      </c>
      <c r="D30" s="8">
        <v>43248</v>
      </c>
      <c r="E30" s="13">
        <v>2231.88</v>
      </c>
      <c r="F30" s="7" t="s">
        <v>11</v>
      </c>
    </row>
    <row r="31" spans="1:6">
      <c r="A31" s="26">
        <f>YEAR(D31)</f>
        <v>2018</v>
      </c>
      <c r="B31" s="7" t="s">
        <v>167</v>
      </c>
      <c r="C31" s="7" t="s">
        <v>168</v>
      </c>
      <c r="D31" s="8">
        <v>43398</v>
      </c>
      <c r="E31" s="13">
        <v>2430</v>
      </c>
      <c r="F31" s="7" t="s">
        <v>11</v>
      </c>
    </row>
    <row r="32" spans="1:6">
      <c r="A32" s="26">
        <f>YEAR(D32)</f>
        <v>2018</v>
      </c>
      <c r="B32" s="7" t="s">
        <v>12</v>
      </c>
      <c r="C32" s="7" t="s">
        <v>184</v>
      </c>
      <c r="D32" s="8">
        <v>43262</v>
      </c>
      <c r="E32" s="13">
        <v>2527.94</v>
      </c>
      <c r="F32" s="7" t="s">
        <v>11</v>
      </c>
    </row>
    <row r="33" spans="1:6">
      <c r="A33" s="26">
        <f>YEAR(D33)</f>
        <v>2018</v>
      </c>
      <c r="B33" s="7" t="s">
        <v>246</v>
      </c>
      <c r="C33" s="7" t="s">
        <v>163</v>
      </c>
      <c r="D33" s="8">
        <v>43460</v>
      </c>
      <c r="E33" s="13">
        <v>8913.25</v>
      </c>
      <c r="F33" s="7" t="s">
        <v>11</v>
      </c>
    </row>
    <row r="35" spans="1:6">
      <c r="E35" s="14">
        <f>SUM(E4:E33)</f>
        <v>33199.440000000002</v>
      </c>
    </row>
  </sheetData>
  <autoFilter ref="A3:F3">
    <sortState ref="A4:F33">
      <sortCondition ref="E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G36"/>
  <sheetViews>
    <sheetView workbookViewId="0">
      <selection activeCell="B13" sqref="B13:E13"/>
    </sheetView>
  </sheetViews>
  <sheetFormatPr baseColWidth="10" defaultRowHeight="14.4"/>
  <cols>
    <col min="2" max="2" width="24.88671875" bestFit="1" customWidth="1"/>
    <col min="3" max="3" width="58.77734375" bestFit="1" customWidth="1"/>
    <col min="4" max="4" width="11" bestFit="1" customWidth="1"/>
    <col min="5" max="5" width="9.33203125" style="17" bestFit="1" customWidth="1"/>
    <col min="6" max="6" width="6.6640625" bestFit="1" customWidth="1"/>
  </cols>
  <sheetData>
    <row r="3" spans="1:7">
      <c r="A3" s="26" t="s">
        <v>247</v>
      </c>
      <c r="B3" s="61" t="s">
        <v>3</v>
      </c>
      <c r="C3" s="61" t="s">
        <v>4</v>
      </c>
      <c r="D3" s="62" t="s">
        <v>5</v>
      </c>
      <c r="E3" s="64" t="s">
        <v>218</v>
      </c>
      <c r="F3" s="61" t="s">
        <v>7</v>
      </c>
    </row>
    <row r="4" spans="1:7">
      <c r="A4" s="26">
        <f>YEAR(D4)</f>
        <v>2019</v>
      </c>
      <c r="B4" s="7" t="s">
        <v>119</v>
      </c>
      <c r="C4" s="7" t="s">
        <v>150</v>
      </c>
      <c r="D4" s="8">
        <v>43503</v>
      </c>
      <c r="E4" s="12">
        <v>1152</v>
      </c>
      <c r="F4" s="7" t="s">
        <v>11</v>
      </c>
    </row>
    <row r="5" spans="1:7">
      <c r="A5" s="26">
        <f>YEAR(D5)</f>
        <v>2019</v>
      </c>
      <c r="B5" s="7" t="s">
        <v>119</v>
      </c>
      <c r="C5" s="7" t="s">
        <v>120</v>
      </c>
      <c r="D5" s="8">
        <v>43735</v>
      </c>
      <c r="E5" s="12">
        <v>1152</v>
      </c>
      <c r="F5" s="7" t="s">
        <v>11</v>
      </c>
    </row>
    <row r="6" spans="1:7">
      <c r="A6" s="26">
        <f>YEAR(D6)</f>
        <v>2019</v>
      </c>
      <c r="B6" s="7" t="s">
        <v>55</v>
      </c>
      <c r="C6" s="7" t="s">
        <v>154</v>
      </c>
      <c r="D6" s="8">
        <v>43481</v>
      </c>
      <c r="E6" s="12">
        <v>379.36</v>
      </c>
      <c r="F6" s="7" t="s">
        <v>11</v>
      </c>
    </row>
    <row r="7" spans="1:7">
      <c r="A7" s="26">
        <f>YEAR(D7)</f>
        <v>2019</v>
      </c>
      <c r="B7" s="7" t="s">
        <v>55</v>
      </c>
      <c r="C7" s="7" t="s">
        <v>128</v>
      </c>
      <c r="D7" s="8">
        <v>43646</v>
      </c>
      <c r="E7" s="12">
        <v>2376.4299999999998</v>
      </c>
      <c r="F7" s="7" t="s">
        <v>11</v>
      </c>
    </row>
    <row r="8" spans="1:7">
      <c r="A8" s="26">
        <f>YEAR(D8)</f>
        <v>2019</v>
      </c>
      <c r="B8" s="7" t="s">
        <v>52</v>
      </c>
      <c r="C8" s="7" t="s">
        <v>140</v>
      </c>
      <c r="D8" s="8">
        <v>43598</v>
      </c>
      <c r="E8" s="12">
        <v>1106.3800000000001</v>
      </c>
      <c r="F8" s="7" t="s">
        <v>11</v>
      </c>
    </row>
    <row r="9" spans="1:7">
      <c r="A9" s="26">
        <f>YEAR(D9)</f>
        <v>2019</v>
      </c>
      <c r="B9" s="7" t="s">
        <v>52</v>
      </c>
      <c r="C9" s="7" t="s">
        <v>132</v>
      </c>
      <c r="D9" s="8">
        <v>43623</v>
      </c>
      <c r="E9" s="12">
        <v>829.79</v>
      </c>
      <c r="F9" s="7" t="s">
        <v>11</v>
      </c>
    </row>
    <row r="10" spans="1:7">
      <c r="A10" s="26">
        <f>YEAR(D10)</f>
        <v>2019</v>
      </c>
      <c r="B10" s="7" t="s">
        <v>52</v>
      </c>
      <c r="C10" s="7" t="s">
        <v>116</v>
      </c>
      <c r="D10" s="8">
        <v>43754</v>
      </c>
      <c r="E10" s="12">
        <v>576</v>
      </c>
      <c r="F10" s="7" t="s">
        <v>11</v>
      </c>
    </row>
    <row r="11" spans="1:7">
      <c r="A11" s="26">
        <f>YEAR(D11)</f>
        <v>2019</v>
      </c>
      <c r="B11" s="7" t="s">
        <v>8</v>
      </c>
      <c r="C11" s="7" t="s">
        <v>156</v>
      </c>
      <c r="D11" s="8">
        <v>43477</v>
      </c>
      <c r="E11" s="12">
        <v>250.33</v>
      </c>
      <c r="F11" s="7" t="s">
        <v>11</v>
      </c>
    </row>
    <row r="12" spans="1:7">
      <c r="A12" s="26">
        <f>YEAR(D12)</f>
        <v>2019</v>
      </c>
      <c r="B12" s="7" t="s">
        <v>8</v>
      </c>
      <c r="C12" s="7" t="s">
        <v>144</v>
      </c>
      <c r="D12" s="8">
        <v>43536</v>
      </c>
      <c r="E12" s="12">
        <v>244.98</v>
      </c>
      <c r="F12" s="7" t="s">
        <v>11</v>
      </c>
    </row>
    <row r="13" spans="1:7">
      <c r="A13" s="26">
        <f>YEAR(D13)</f>
        <v>2020</v>
      </c>
      <c r="B13" s="7" t="s">
        <v>8</v>
      </c>
      <c r="C13" s="7" t="s">
        <v>104</v>
      </c>
      <c r="D13" s="8">
        <v>43841</v>
      </c>
      <c r="E13" s="19">
        <v>180.26</v>
      </c>
      <c r="F13" s="7" t="s">
        <v>11</v>
      </c>
      <c r="G13" t="s">
        <v>222</v>
      </c>
    </row>
    <row r="14" spans="1:7">
      <c r="A14" s="26">
        <f>YEAR(D14)</f>
        <v>2019</v>
      </c>
      <c r="B14" s="7" t="s">
        <v>8</v>
      </c>
      <c r="C14" s="7" t="s">
        <v>138</v>
      </c>
      <c r="D14" s="8">
        <v>43603</v>
      </c>
      <c r="E14" s="12">
        <v>73.930000000000007</v>
      </c>
      <c r="F14" s="7" t="s">
        <v>11</v>
      </c>
    </row>
    <row r="15" spans="1:7">
      <c r="A15" s="26">
        <f>YEAR(D15)</f>
        <v>2019</v>
      </c>
      <c r="B15" s="7" t="s">
        <v>8</v>
      </c>
      <c r="C15" s="7" t="s">
        <v>124</v>
      </c>
      <c r="D15" s="8">
        <v>43656</v>
      </c>
      <c r="E15" s="12">
        <v>159.34</v>
      </c>
      <c r="F15" s="7" t="s">
        <v>11</v>
      </c>
    </row>
    <row r="16" spans="1:7">
      <c r="A16" s="26">
        <f>YEAR(D16)</f>
        <v>2019</v>
      </c>
      <c r="B16" s="7" t="s">
        <v>8</v>
      </c>
      <c r="C16" s="7" t="s">
        <v>122</v>
      </c>
      <c r="D16" s="8">
        <v>43720</v>
      </c>
      <c r="E16" s="12">
        <v>186.65</v>
      </c>
      <c r="F16" s="7" t="s">
        <v>11</v>
      </c>
    </row>
    <row r="17" spans="1:6">
      <c r="A17" s="26">
        <f>YEAR(D17)</f>
        <v>2019</v>
      </c>
      <c r="B17" s="7" t="s">
        <v>8</v>
      </c>
      <c r="C17" s="7" t="s">
        <v>112</v>
      </c>
      <c r="D17" s="8">
        <v>43797</v>
      </c>
      <c r="E17" s="12">
        <v>199.1</v>
      </c>
      <c r="F17" s="7" t="s">
        <v>11</v>
      </c>
    </row>
    <row r="18" spans="1:6">
      <c r="A18" s="26">
        <f>YEAR(D18)</f>
        <v>2019</v>
      </c>
      <c r="B18" s="7" t="s">
        <v>66</v>
      </c>
      <c r="C18" s="7" t="s">
        <v>67</v>
      </c>
      <c r="D18" s="8">
        <v>43521</v>
      </c>
      <c r="E18" s="12">
        <v>1800</v>
      </c>
      <c r="F18" s="7" t="s">
        <v>11</v>
      </c>
    </row>
    <row r="19" spans="1:6">
      <c r="A19" s="26">
        <f>YEAR(D19)</f>
        <v>2019</v>
      </c>
      <c r="B19" s="7" t="s">
        <v>147</v>
      </c>
      <c r="C19" s="7" t="s">
        <v>148</v>
      </c>
      <c r="D19" s="8">
        <v>43511</v>
      </c>
      <c r="E19" s="12">
        <v>390.94</v>
      </c>
      <c r="F19" s="7" t="s">
        <v>11</v>
      </c>
    </row>
    <row r="20" spans="1:6">
      <c r="A20" s="26">
        <f>YEAR(D20)</f>
        <v>2019</v>
      </c>
      <c r="B20" s="7" t="s">
        <v>88</v>
      </c>
      <c r="C20" s="7" t="s">
        <v>136</v>
      </c>
      <c r="D20" s="8">
        <v>43615</v>
      </c>
      <c r="E20" s="12">
        <v>23093.15</v>
      </c>
      <c r="F20" s="7" t="s">
        <v>11</v>
      </c>
    </row>
    <row r="21" spans="1:6">
      <c r="A21" s="26">
        <f>YEAR(D21)</f>
        <v>2019</v>
      </c>
      <c r="B21" s="7" t="s">
        <v>88</v>
      </c>
      <c r="C21" s="7" t="s">
        <v>134</v>
      </c>
      <c r="D21" s="8">
        <v>43620</v>
      </c>
      <c r="E21" s="12">
        <v>24586.22</v>
      </c>
      <c r="F21" s="7" t="s">
        <v>11</v>
      </c>
    </row>
    <row r="22" spans="1:6">
      <c r="A22" s="26">
        <f>YEAR(D22)</f>
        <v>2019</v>
      </c>
      <c r="B22" s="7" t="s">
        <v>88</v>
      </c>
      <c r="C22" s="7" t="s">
        <v>114</v>
      </c>
      <c r="D22" s="8">
        <v>43754</v>
      </c>
      <c r="E22" s="12">
        <v>6495.45</v>
      </c>
      <c r="F22" s="7" t="s">
        <v>11</v>
      </c>
    </row>
    <row r="23" spans="1:6">
      <c r="A23" s="26">
        <f>YEAR(D23)</f>
        <v>2019</v>
      </c>
      <c r="B23" s="7" t="s">
        <v>31</v>
      </c>
      <c r="C23" s="7" t="s">
        <v>158</v>
      </c>
      <c r="D23" s="8">
        <v>43475</v>
      </c>
      <c r="E23" s="12">
        <v>1283.1400000000001</v>
      </c>
      <c r="F23" s="7" t="s">
        <v>11</v>
      </c>
    </row>
    <row r="24" spans="1:6">
      <c r="A24" s="26">
        <f>YEAR(D24)</f>
        <v>2019</v>
      </c>
      <c r="B24" s="7" t="s">
        <v>31</v>
      </c>
      <c r="C24" s="7" t="s">
        <v>126</v>
      </c>
      <c r="D24" s="8">
        <v>43656</v>
      </c>
      <c r="E24" s="12">
        <v>1283.1400000000001</v>
      </c>
      <c r="F24" s="7" t="s">
        <v>11</v>
      </c>
    </row>
    <row r="25" spans="1:6">
      <c r="A25" s="26">
        <f>YEAR(D25)</f>
        <v>2019</v>
      </c>
      <c r="B25" s="7" t="s">
        <v>12</v>
      </c>
      <c r="C25" s="7" t="s">
        <v>151</v>
      </c>
      <c r="D25" s="8">
        <v>43481</v>
      </c>
      <c r="E25" s="12">
        <v>294.58</v>
      </c>
      <c r="F25" s="7" t="s">
        <v>11</v>
      </c>
    </row>
    <row r="26" spans="1:6">
      <c r="A26" s="26">
        <f>YEAR(D26)</f>
        <v>2019</v>
      </c>
      <c r="B26" s="7" t="s">
        <v>12</v>
      </c>
      <c r="C26" s="7" t="s">
        <v>151</v>
      </c>
      <c r="D26" s="8">
        <v>43481</v>
      </c>
      <c r="E26" s="12">
        <v>534.48</v>
      </c>
      <c r="F26" s="7" t="s">
        <v>11</v>
      </c>
    </row>
    <row r="27" spans="1:6">
      <c r="A27" s="26">
        <f>YEAR(D27)</f>
        <v>2019</v>
      </c>
      <c r="B27" s="7" t="s">
        <v>20</v>
      </c>
      <c r="C27" s="7" t="s">
        <v>142</v>
      </c>
      <c r="D27" s="8">
        <v>43555</v>
      </c>
      <c r="E27" s="12">
        <v>220.54</v>
      </c>
      <c r="F27" s="7" t="s">
        <v>11</v>
      </c>
    </row>
    <row r="28" spans="1:6">
      <c r="A28" s="26">
        <f>YEAR(D28)</f>
        <v>2019</v>
      </c>
      <c r="B28" s="7" t="s">
        <v>20</v>
      </c>
      <c r="C28" s="7" t="s">
        <v>143</v>
      </c>
      <c r="D28" s="8">
        <v>43555</v>
      </c>
      <c r="E28" s="12">
        <v>780.98</v>
      </c>
      <c r="F28" s="7" t="s">
        <v>11</v>
      </c>
    </row>
    <row r="29" spans="1:6">
      <c r="A29" s="26">
        <f>YEAR(D29)</f>
        <v>2019</v>
      </c>
      <c r="B29" s="7" t="s">
        <v>20</v>
      </c>
      <c r="C29" s="7" t="s">
        <v>130</v>
      </c>
      <c r="D29" s="8">
        <v>43644</v>
      </c>
      <c r="E29" s="12">
        <v>780.98</v>
      </c>
      <c r="F29" s="7" t="s">
        <v>11</v>
      </c>
    </row>
    <row r="30" spans="1:6">
      <c r="A30" s="26">
        <f>YEAR(D30)</f>
        <v>2019</v>
      </c>
      <c r="B30" s="7" t="s">
        <v>20</v>
      </c>
      <c r="C30" s="7" t="s">
        <v>131</v>
      </c>
      <c r="D30" s="8">
        <v>43644</v>
      </c>
      <c r="E30" s="12">
        <v>220.54</v>
      </c>
      <c r="F30" s="7" t="s">
        <v>11</v>
      </c>
    </row>
    <row r="31" spans="1:6">
      <c r="A31" s="26">
        <f>YEAR(D31)</f>
        <v>2019</v>
      </c>
      <c r="B31" s="7" t="s">
        <v>20</v>
      </c>
      <c r="C31" s="7" t="s">
        <v>117</v>
      </c>
      <c r="D31" s="8">
        <v>43738</v>
      </c>
      <c r="E31" s="12">
        <v>220.54</v>
      </c>
      <c r="F31" s="7" t="s">
        <v>11</v>
      </c>
    </row>
    <row r="32" spans="1:6">
      <c r="A32" s="26">
        <f>YEAR(D32)</f>
        <v>2019</v>
      </c>
      <c r="B32" s="7" t="s">
        <v>20</v>
      </c>
      <c r="C32" s="7" t="s">
        <v>118</v>
      </c>
      <c r="D32" s="8">
        <v>43738</v>
      </c>
      <c r="E32" s="12">
        <v>780.98</v>
      </c>
      <c r="F32" s="7" t="s">
        <v>11</v>
      </c>
    </row>
    <row r="33" spans="1:6">
      <c r="A33" s="26">
        <f>YEAR(D33)</f>
        <v>2019</v>
      </c>
      <c r="B33" s="7" t="s">
        <v>20</v>
      </c>
      <c r="C33" s="7" t="s">
        <v>110</v>
      </c>
      <c r="D33" s="8">
        <v>43830</v>
      </c>
      <c r="E33" s="12">
        <v>220.54</v>
      </c>
      <c r="F33" s="7" t="s">
        <v>11</v>
      </c>
    </row>
    <row r="34" spans="1:6">
      <c r="A34" s="26">
        <f>YEAR(D34)</f>
        <v>2019</v>
      </c>
      <c r="B34" s="7" t="s">
        <v>20</v>
      </c>
      <c r="C34" s="7" t="s">
        <v>111</v>
      </c>
      <c r="D34" s="8">
        <v>43830</v>
      </c>
      <c r="E34" s="12">
        <v>780.98</v>
      </c>
      <c r="F34" s="7" t="s">
        <v>11</v>
      </c>
    </row>
    <row r="36" spans="1:6">
      <c r="E36" s="65">
        <f>SUM(E4:E34)</f>
        <v>72633.729999999952</v>
      </c>
    </row>
  </sheetData>
  <autoFilter ref="A3:F3">
    <sortState ref="A4:F34">
      <sortCondition ref="B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O68"/>
  <sheetViews>
    <sheetView topLeftCell="A16" workbookViewId="0">
      <selection activeCell="B63" sqref="B63"/>
    </sheetView>
  </sheetViews>
  <sheetFormatPr baseColWidth="10" defaultRowHeight="14.4"/>
  <cols>
    <col min="1" max="1" width="11.5546875" style="26"/>
    <col min="2" max="2" width="31.5546875" bestFit="1" customWidth="1"/>
    <col min="3" max="3" width="58.6640625" bestFit="1" customWidth="1"/>
    <col min="4" max="4" width="15.109375" bestFit="1" customWidth="1"/>
    <col min="5" max="5" width="11.109375" style="20" bestFit="1" customWidth="1"/>
    <col min="6" max="6" width="8.88671875" bestFit="1" customWidth="1"/>
    <col min="7" max="7" width="17.109375" bestFit="1" customWidth="1"/>
  </cols>
  <sheetData>
    <row r="3" spans="1:13">
      <c r="A3" s="26" t="s">
        <v>247</v>
      </c>
      <c r="B3" s="9" t="s">
        <v>3</v>
      </c>
      <c r="C3" s="9" t="s">
        <v>4</v>
      </c>
      <c r="D3" s="10" t="s">
        <v>5</v>
      </c>
      <c r="E3" s="18" t="s">
        <v>218</v>
      </c>
      <c r="F3" s="9" t="s">
        <v>7</v>
      </c>
      <c r="G3" s="9" t="s">
        <v>225</v>
      </c>
      <c r="I3" s="26" t="s">
        <v>226</v>
      </c>
      <c r="J3" s="26" t="s">
        <v>227</v>
      </c>
    </row>
    <row r="4" spans="1:13">
      <c r="A4" s="26">
        <f>YEAR(D4)</f>
        <v>2020</v>
      </c>
      <c r="B4" s="7" t="s">
        <v>55</v>
      </c>
      <c r="C4" s="7" t="s">
        <v>100</v>
      </c>
      <c r="D4" s="8">
        <v>43843</v>
      </c>
      <c r="E4" s="30">
        <v>386.27</v>
      </c>
      <c r="F4" s="7" t="s">
        <v>11</v>
      </c>
      <c r="G4" t="s">
        <v>222</v>
      </c>
      <c r="I4" t="s">
        <v>243</v>
      </c>
      <c r="J4" s="25">
        <v>43843</v>
      </c>
    </row>
    <row r="5" spans="1:13">
      <c r="A5" s="26">
        <f t="shared" ref="A5:A63" si="0">YEAR(D5)</f>
        <v>2020</v>
      </c>
      <c r="B5" s="7" t="s">
        <v>55</v>
      </c>
      <c r="C5" s="7" t="s">
        <v>102</v>
      </c>
      <c r="D5" s="8">
        <v>43843</v>
      </c>
      <c r="E5" s="30">
        <v>184.09</v>
      </c>
      <c r="F5" s="7" t="s">
        <v>11</v>
      </c>
      <c r="G5" t="s">
        <v>222</v>
      </c>
      <c r="I5" t="s">
        <v>242</v>
      </c>
      <c r="J5" s="25">
        <v>43843</v>
      </c>
    </row>
    <row r="6" spans="1:13">
      <c r="A6" s="26">
        <f t="shared" si="0"/>
        <v>2020</v>
      </c>
      <c r="B6" s="7" t="s">
        <v>55</v>
      </c>
      <c r="C6" s="7" t="s">
        <v>56</v>
      </c>
      <c r="D6" s="8">
        <v>44071</v>
      </c>
      <c r="E6" s="19">
        <v>1170.18</v>
      </c>
      <c r="F6" s="7" t="s">
        <v>11</v>
      </c>
      <c r="G6" s="21" t="s">
        <v>223</v>
      </c>
      <c r="I6" t="s">
        <v>236</v>
      </c>
      <c r="J6" s="25">
        <v>44071</v>
      </c>
    </row>
    <row r="7" spans="1:13">
      <c r="A7" s="26">
        <f t="shared" si="0"/>
        <v>2020</v>
      </c>
      <c r="B7" s="22" t="s">
        <v>52</v>
      </c>
      <c r="C7" s="22" t="s">
        <v>58</v>
      </c>
      <c r="D7" s="23">
        <v>44035</v>
      </c>
      <c r="E7" s="19">
        <v>1382.98</v>
      </c>
      <c r="F7" s="7" t="s">
        <v>11</v>
      </c>
      <c r="G7" t="s">
        <v>240</v>
      </c>
    </row>
    <row r="8" spans="1:13">
      <c r="A8" s="26">
        <f t="shared" si="0"/>
        <v>2020</v>
      </c>
      <c r="B8" s="22" t="s">
        <v>52</v>
      </c>
      <c r="C8" s="22" t="s">
        <v>60</v>
      </c>
      <c r="D8" s="23">
        <v>44035</v>
      </c>
      <c r="E8" s="19">
        <v>288</v>
      </c>
      <c r="F8" s="7" t="s">
        <v>11</v>
      </c>
      <c r="G8" t="s">
        <v>240</v>
      </c>
    </row>
    <row r="9" spans="1:13">
      <c r="A9" s="26">
        <f t="shared" si="0"/>
        <v>2020</v>
      </c>
      <c r="B9" s="22" t="s">
        <v>52</v>
      </c>
      <c r="C9" s="22" t="s">
        <v>53</v>
      </c>
      <c r="D9" s="23">
        <v>44073</v>
      </c>
      <c r="E9" s="19">
        <v>576</v>
      </c>
      <c r="F9" s="7" t="s">
        <v>11</v>
      </c>
      <c r="G9" t="s">
        <v>240</v>
      </c>
    </row>
    <row r="10" spans="1:13">
      <c r="A10" s="26">
        <f t="shared" si="0"/>
        <v>2020</v>
      </c>
      <c r="B10" s="7" t="s">
        <v>8</v>
      </c>
      <c r="C10" s="7" t="s">
        <v>86</v>
      </c>
      <c r="D10" s="8">
        <v>43901</v>
      </c>
      <c r="E10" s="30">
        <v>210.52</v>
      </c>
      <c r="F10" s="7" t="s">
        <v>11</v>
      </c>
      <c r="G10" t="s">
        <v>222</v>
      </c>
    </row>
    <row r="11" spans="1:13">
      <c r="A11" s="26">
        <f t="shared" si="0"/>
        <v>2020</v>
      </c>
      <c r="B11" s="7" t="s">
        <v>8</v>
      </c>
      <c r="C11" s="7" t="s">
        <v>73</v>
      </c>
      <c r="D11" s="8">
        <v>43978</v>
      </c>
      <c r="E11" s="30">
        <v>249.87</v>
      </c>
      <c r="F11" s="7" t="s">
        <v>11</v>
      </c>
      <c r="G11" t="s">
        <v>222</v>
      </c>
    </row>
    <row r="12" spans="1:13">
      <c r="A12" s="26">
        <f t="shared" si="0"/>
        <v>2020</v>
      </c>
      <c r="B12" s="7" t="s">
        <v>8</v>
      </c>
      <c r="C12" s="7" t="s">
        <v>64</v>
      </c>
      <c r="D12" s="8">
        <v>44022</v>
      </c>
      <c r="E12" s="30">
        <v>153.94</v>
      </c>
      <c r="F12" s="7" t="s">
        <v>11</v>
      </c>
      <c r="G12" t="s">
        <v>222</v>
      </c>
    </row>
    <row r="13" spans="1:13">
      <c r="A13" s="26">
        <f t="shared" si="0"/>
        <v>2020</v>
      </c>
      <c r="B13" s="7" t="s">
        <v>8</v>
      </c>
      <c r="C13" s="7" t="s">
        <v>50</v>
      </c>
      <c r="D13" s="8">
        <v>44084</v>
      </c>
      <c r="E13" s="30">
        <v>189.48</v>
      </c>
      <c r="F13" s="7" t="s">
        <v>11</v>
      </c>
      <c r="G13" t="s">
        <v>222</v>
      </c>
    </row>
    <row r="14" spans="1:13">
      <c r="A14" s="26">
        <f t="shared" si="0"/>
        <v>2020</v>
      </c>
      <c r="B14" s="7" t="s">
        <v>8</v>
      </c>
      <c r="C14" s="7" t="s">
        <v>34</v>
      </c>
      <c r="D14" s="8">
        <v>44165</v>
      </c>
      <c r="E14" s="30">
        <v>62.25</v>
      </c>
      <c r="F14" s="7" t="s">
        <v>11</v>
      </c>
      <c r="G14" t="s">
        <v>222</v>
      </c>
    </row>
    <row r="15" spans="1:13">
      <c r="A15" s="26">
        <f t="shared" si="0"/>
        <v>2021</v>
      </c>
      <c r="B15" s="7" t="s">
        <v>8</v>
      </c>
      <c r="C15" s="7" t="s">
        <v>9</v>
      </c>
      <c r="D15" s="8">
        <v>44222</v>
      </c>
      <c r="E15" s="12">
        <v>382.54</v>
      </c>
      <c r="F15" s="7" t="s">
        <v>11</v>
      </c>
      <c r="G15" t="s">
        <v>222</v>
      </c>
    </row>
    <row r="16" spans="1:13">
      <c r="A16" s="26">
        <f t="shared" si="0"/>
        <v>2020</v>
      </c>
      <c r="B16" s="7" t="s">
        <v>245</v>
      </c>
      <c r="C16" s="7" t="s">
        <v>98</v>
      </c>
      <c r="D16" s="8">
        <v>43850</v>
      </c>
      <c r="E16" s="19">
        <v>8973.49</v>
      </c>
      <c r="F16" s="7" t="s">
        <v>11</v>
      </c>
      <c r="G16" t="s">
        <v>222</v>
      </c>
      <c r="J16" s="25">
        <v>43850</v>
      </c>
      <c r="L16" s="25">
        <v>43831</v>
      </c>
      <c r="M16" s="25">
        <v>44196</v>
      </c>
    </row>
    <row r="17" spans="1:13">
      <c r="A17" s="26">
        <f t="shared" si="0"/>
        <v>2020</v>
      </c>
      <c r="B17" s="7" t="s">
        <v>250</v>
      </c>
      <c r="C17" s="7" t="s">
        <v>96</v>
      </c>
      <c r="D17" s="46">
        <v>43852</v>
      </c>
      <c r="E17" s="19">
        <v>8996.7999999999993</v>
      </c>
      <c r="F17" s="7" t="s">
        <v>11</v>
      </c>
      <c r="G17" t="s">
        <v>222</v>
      </c>
    </row>
    <row r="18" spans="1:13">
      <c r="A18" s="26">
        <f t="shared" si="0"/>
        <v>2020</v>
      </c>
      <c r="B18" s="22" t="s">
        <v>66</v>
      </c>
      <c r="C18" s="22" t="s">
        <v>67</v>
      </c>
      <c r="D18" s="23">
        <v>44020</v>
      </c>
      <c r="E18" s="19">
        <v>189</v>
      </c>
      <c r="F18" s="7" t="s">
        <v>11</v>
      </c>
      <c r="G18" t="s">
        <v>241</v>
      </c>
    </row>
    <row r="19" spans="1:13">
      <c r="A19" s="26">
        <f t="shared" si="0"/>
        <v>2020</v>
      </c>
      <c r="B19" s="22" t="s">
        <v>88</v>
      </c>
      <c r="C19" s="22" t="s">
        <v>106</v>
      </c>
      <c r="D19" s="23">
        <v>43837</v>
      </c>
      <c r="E19" s="24">
        <v>1299.0899999999999</v>
      </c>
      <c r="F19" s="7" t="s">
        <v>11</v>
      </c>
      <c r="G19" t="s">
        <v>240</v>
      </c>
    </row>
    <row r="20" spans="1:13">
      <c r="A20" s="26">
        <f t="shared" si="0"/>
        <v>2020</v>
      </c>
      <c r="B20" s="22" t="s">
        <v>88</v>
      </c>
      <c r="C20" s="22" t="s">
        <v>89</v>
      </c>
      <c r="D20" s="23">
        <v>43890</v>
      </c>
      <c r="E20" s="24">
        <v>5991.65</v>
      </c>
      <c r="F20" s="7" t="s">
        <v>11</v>
      </c>
      <c r="G20" t="s">
        <v>240</v>
      </c>
    </row>
    <row r="21" spans="1:13">
      <c r="A21" s="26">
        <f t="shared" si="0"/>
        <v>2020</v>
      </c>
      <c r="B21" s="7" t="s">
        <v>31</v>
      </c>
      <c r="C21" s="7" t="s">
        <v>62</v>
      </c>
      <c r="D21" s="8">
        <v>43840</v>
      </c>
      <c r="E21" s="24">
        <v>889.2</v>
      </c>
      <c r="F21" s="7" t="s">
        <v>11</v>
      </c>
      <c r="G21" s="21" t="s">
        <v>223</v>
      </c>
      <c r="I21" t="s">
        <v>238</v>
      </c>
      <c r="J21" s="25">
        <v>43840</v>
      </c>
    </row>
    <row r="22" spans="1:13">
      <c r="A22" s="26">
        <f t="shared" si="0"/>
        <v>2020</v>
      </c>
      <c r="B22" s="7" t="s">
        <v>31</v>
      </c>
      <c r="C22" s="7" t="s">
        <v>62</v>
      </c>
      <c r="D22" s="8">
        <v>43840</v>
      </c>
      <c r="E22" s="19">
        <v>444.73</v>
      </c>
      <c r="F22" s="7" t="s">
        <v>11</v>
      </c>
      <c r="G22" t="s">
        <v>224</v>
      </c>
      <c r="I22" t="s">
        <v>238</v>
      </c>
      <c r="J22" s="25">
        <v>43840</v>
      </c>
    </row>
    <row r="23" spans="1:13">
      <c r="A23" s="26">
        <f t="shared" si="0"/>
        <v>2020</v>
      </c>
      <c r="B23" s="27" t="s">
        <v>31</v>
      </c>
      <c r="C23" s="27" t="s">
        <v>62</v>
      </c>
      <c r="D23" s="28">
        <v>44022</v>
      </c>
      <c r="E23" s="24">
        <v>889.2</v>
      </c>
      <c r="F23" s="27" t="s">
        <v>11</v>
      </c>
      <c r="G23" s="57" t="s">
        <v>223</v>
      </c>
      <c r="I23" t="s">
        <v>239</v>
      </c>
      <c r="J23" s="25">
        <v>44022</v>
      </c>
    </row>
    <row r="24" spans="1:13">
      <c r="A24" s="26">
        <f t="shared" si="0"/>
        <v>2020</v>
      </c>
      <c r="B24" s="27" t="s">
        <v>31</v>
      </c>
      <c r="C24" s="27" t="s">
        <v>62</v>
      </c>
      <c r="D24" s="28">
        <v>44022</v>
      </c>
      <c r="E24" s="24">
        <v>444.73</v>
      </c>
      <c r="F24" s="27" t="s">
        <v>11</v>
      </c>
      <c r="G24" s="29" t="s">
        <v>224</v>
      </c>
      <c r="I24" t="s">
        <v>239</v>
      </c>
      <c r="J24" s="25">
        <v>44022</v>
      </c>
    </row>
    <row r="25" spans="1:13">
      <c r="A25" s="26">
        <f t="shared" si="0"/>
        <v>2020</v>
      </c>
      <c r="B25" s="22" t="s">
        <v>31</v>
      </c>
      <c r="C25" s="22" t="s">
        <v>42</v>
      </c>
      <c r="D25" s="23">
        <v>44112</v>
      </c>
      <c r="E25" s="19">
        <v>4341.93</v>
      </c>
      <c r="F25" s="7" t="s">
        <v>11</v>
      </c>
      <c r="G25" t="s">
        <v>241</v>
      </c>
    </row>
    <row r="26" spans="1:13">
      <c r="A26" s="26">
        <f t="shared" si="0"/>
        <v>2020</v>
      </c>
      <c r="B26" s="7" t="s">
        <v>31</v>
      </c>
      <c r="C26" s="7" t="s">
        <v>32</v>
      </c>
      <c r="D26" s="8">
        <v>44175</v>
      </c>
      <c r="E26" s="19">
        <v>764.72</v>
      </c>
      <c r="F26" s="7" t="s">
        <v>11</v>
      </c>
      <c r="G26" s="21" t="s">
        <v>223</v>
      </c>
      <c r="I26" t="s">
        <v>235</v>
      </c>
      <c r="J26" s="25">
        <v>44175</v>
      </c>
    </row>
    <row r="27" spans="1:13">
      <c r="A27" s="26">
        <f t="shared" si="0"/>
        <v>2020</v>
      </c>
      <c r="B27" s="7" t="s">
        <v>17</v>
      </c>
      <c r="C27" s="7" t="s">
        <v>75</v>
      </c>
      <c r="D27" s="8">
        <v>43922</v>
      </c>
      <c r="E27" s="19">
        <v>187.2</v>
      </c>
      <c r="F27" s="7" t="s">
        <v>11</v>
      </c>
      <c r="G27" s="21" t="s">
        <v>223</v>
      </c>
      <c r="I27">
        <v>2920078203</v>
      </c>
      <c r="J27" s="25">
        <v>43922</v>
      </c>
      <c r="L27" s="25">
        <v>43922</v>
      </c>
      <c r="M27" s="25">
        <v>44012</v>
      </c>
    </row>
    <row r="28" spans="1:13">
      <c r="A28" s="26">
        <f t="shared" si="0"/>
        <v>2020</v>
      </c>
      <c r="B28" s="7" t="s">
        <v>17</v>
      </c>
      <c r="C28" s="7" t="s">
        <v>71</v>
      </c>
      <c r="D28" s="8">
        <v>44007</v>
      </c>
      <c r="E28" s="19">
        <v>263.99</v>
      </c>
      <c r="F28" s="7" t="s">
        <v>11</v>
      </c>
      <c r="G28" s="21" t="s">
        <v>223</v>
      </c>
      <c r="L28" s="25">
        <v>44013</v>
      </c>
      <c r="M28" s="25">
        <v>44104</v>
      </c>
    </row>
    <row r="29" spans="1:13">
      <c r="A29" s="26">
        <f t="shared" si="0"/>
        <v>2020</v>
      </c>
      <c r="B29" s="7" t="s">
        <v>17</v>
      </c>
      <c r="C29" s="7" t="s">
        <v>46</v>
      </c>
      <c r="D29" s="8">
        <v>44099</v>
      </c>
      <c r="E29" s="19">
        <v>219.6</v>
      </c>
      <c r="F29" s="7" t="s">
        <v>11</v>
      </c>
      <c r="G29" s="21" t="s">
        <v>223</v>
      </c>
      <c r="I29">
        <v>2920193915</v>
      </c>
      <c r="J29" s="25">
        <v>44099</v>
      </c>
      <c r="L29" s="25">
        <v>44105</v>
      </c>
      <c r="M29" s="25">
        <v>44196</v>
      </c>
    </row>
    <row r="30" spans="1:13">
      <c r="A30" s="26">
        <f t="shared" si="0"/>
        <v>2020</v>
      </c>
      <c r="B30" s="7" t="s">
        <v>12</v>
      </c>
      <c r="C30" s="7" t="s">
        <v>91</v>
      </c>
      <c r="D30" s="8">
        <v>43852</v>
      </c>
      <c r="E30" s="19">
        <v>298.77</v>
      </c>
      <c r="F30" s="7" t="s">
        <v>11</v>
      </c>
      <c r="G30" s="21" t="s">
        <v>224</v>
      </c>
      <c r="I30">
        <v>20140572</v>
      </c>
      <c r="J30" s="25">
        <v>43852</v>
      </c>
      <c r="L30" s="25">
        <v>44105</v>
      </c>
      <c r="M30" s="25">
        <v>44196</v>
      </c>
    </row>
    <row r="31" spans="1:13">
      <c r="A31" s="26">
        <f t="shared" si="0"/>
        <v>2020</v>
      </c>
      <c r="B31" s="7" t="s">
        <v>12</v>
      </c>
      <c r="C31" s="7" t="s">
        <v>93</v>
      </c>
      <c r="D31" s="8">
        <v>43852</v>
      </c>
      <c r="E31" s="19">
        <v>542.08000000000004</v>
      </c>
      <c r="F31" s="7" t="s">
        <v>11</v>
      </c>
      <c r="G31" s="21" t="s">
        <v>223</v>
      </c>
      <c r="I31">
        <v>20140573</v>
      </c>
      <c r="J31" s="25">
        <v>43852</v>
      </c>
      <c r="L31" s="25">
        <v>43831</v>
      </c>
      <c r="M31" s="25">
        <v>44196</v>
      </c>
    </row>
    <row r="32" spans="1:13">
      <c r="A32" s="26">
        <f t="shared" si="0"/>
        <v>2020</v>
      </c>
      <c r="B32" s="7" t="s">
        <v>12</v>
      </c>
      <c r="C32" s="7" t="s">
        <v>79</v>
      </c>
      <c r="D32" s="8">
        <v>43916</v>
      </c>
      <c r="E32" s="19">
        <v>2310</v>
      </c>
      <c r="F32" s="7" t="s">
        <v>11</v>
      </c>
      <c r="G32" s="21" t="s">
        <v>223</v>
      </c>
      <c r="I32">
        <v>20141690</v>
      </c>
      <c r="J32" s="25">
        <v>43916</v>
      </c>
    </row>
    <row r="33" spans="1:15">
      <c r="A33" s="26">
        <f t="shared" si="0"/>
        <v>2020</v>
      </c>
      <c r="B33" s="7" t="s">
        <v>12</v>
      </c>
      <c r="C33" s="7" t="s">
        <v>81</v>
      </c>
      <c r="D33" s="8">
        <v>43916</v>
      </c>
      <c r="E33" s="19">
        <v>1230.3499999999999</v>
      </c>
      <c r="F33" s="7" t="s">
        <v>11</v>
      </c>
      <c r="G33" s="21" t="s">
        <v>223</v>
      </c>
      <c r="I33">
        <v>20141690</v>
      </c>
      <c r="J33" s="25">
        <v>43916</v>
      </c>
    </row>
    <row r="34" spans="1:15">
      <c r="A34" s="26">
        <f t="shared" si="0"/>
        <v>2020</v>
      </c>
      <c r="B34" s="7" t="s">
        <v>25</v>
      </c>
      <c r="C34" s="7" t="s">
        <v>38</v>
      </c>
      <c r="D34" s="8">
        <v>44134</v>
      </c>
      <c r="E34" s="19">
        <v>12</v>
      </c>
      <c r="F34" s="7" t="s">
        <v>11</v>
      </c>
      <c r="G34" s="21" t="s">
        <v>223</v>
      </c>
      <c r="I34">
        <v>21465543</v>
      </c>
      <c r="J34" s="25">
        <v>44134</v>
      </c>
      <c r="L34" s="25">
        <v>44133</v>
      </c>
      <c r="M34" s="25">
        <v>44163</v>
      </c>
    </row>
    <row r="35" spans="1:15">
      <c r="A35" s="26">
        <f t="shared" si="0"/>
        <v>2020</v>
      </c>
      <c r="B35" s="7" t="s">
        <v>25</v>
      </c>
      <c r="C35" s="7" t="s">
        <v>36</v>
      </c>
      <c r="D35" s="8">
        <v>44164</v>
      </c>
      <c r="E35" s="19">
        <v>17.64</v>
      </c>
      <c r="F35" s="7" t="s">
        <v>11</v>
      </c>
      <c r="G35" s="21" t="s">
        <v>223</v>
      </c>
      <c r="I35">
        <v>23640959</v>
      </c>
      <c r="J35" s="25">
        <v>44163</v>
      </c>
      <c r="L35" s="25">
        <v>44164</v>
      </c>
      <c r="M35" s="25">
        <v>44193</v>
      </c>
    </row>
    <row r="36" spans="1:15">
      <c r="A36" s="26">
        <f t="shared" si="0"/>
        <v>2020</v>
      </c>
      <c r="B36" s="7" t="s">
        <v>25</v>
      </c>
      <c r="C36" s="7" t="s">
        <v>26</v>
      </c>
      <c r="D36" s="8">
        <v>44194</v>
      </c>
      <c r="E36" s="19">
        <v>42.48</v>
      </c>
      <c r="F36" s="7" t="s">
        <v>11</v>
      </c>
      <c r="G36" s="21" t="s">
        <v>223</v>
      </c>
      <c r="I36">
        <v>25774838</v>
      </c>
      <c r="J36" s="25">
        <v>44194</v>
      </c>
      <c r="L36" s="25">
        <v>44194</v>
      </c>
      <c r="M36" s="25">
        <v>44224</v>
      </c>
    </row>
    <row r="37" spans="1:15">
      <c r="A37" s="26">
        <f t="shared" si="0"/>
        <v>2020</v>
      </c>
      <c r="B37" s="7" t="s">
        <v>20</v>
      </c>
      <c r="C37" s="7" t="s">
        <v>77</v>
      </c>
      <c r="D37" s="8">
        <v>43921</v>
      </c>
      <c r="E37" s="19">
        <v>520.6</v>
      </c>
      <c r="F37" s="7" t="s">
        <v>11</v>
      </c>
      <c r="G37" t="s">
        <v>223</v>
      </c>
      <c r="I37">
        <v>202000355</v>
      </c>
      <c r="J37" s="25">
        <v>43921</v>
      </c>
      <c r="K37" s="19"/>
      <c r="N37" s="25"/>
      <c r="O37" s="19"/>
    </row>
    <row r="38" spans="1:15">
      <c r="A38" s="26">
        <f t="shared" si="0"/>
        <v>2020</v>
      </c>
      <c r="B38" s="7" t="s">
        <v>20</v>
      </c>
      <c r="C38" s="7" t="s">
        <v>77</v>
      </c>
      <c r="D38" s="8">
        <v>43921</v>
      </c>
      <c r="E38" s="19">
        <v>260.38</v>
      </c>
      <c r="F38" s="7" t="s">
        <v>11</v>
      </c>
      <c r="G38" t="s">
        <v>224</v>
      </c>
      <c r="I38">
        <v>202000355</v>
      </c>
      <c r="J38" s="25">
        <v>43921</v>
      </c>
      <c r="K38" s="19"/>
      <c r="N38" s="25"/>
      <c r="O38" s="19"/>
    </row>
    <row r="39" spans="1:15">
      <c r="A39" s="26">
        <f t="shared" si="0"/>
        <v>2020</v>
      </c>
      <c r="B39" s="7" t="s">
        <v>20</v>
      </c>
      <c r="C39" s="7" t="s">
        <v>78</v>
      </c>
      <c r="D39" s="8">
        <v>43921</v>
      </c>
      <c r="E39" s="30">
        <v>220.54</v>
      </c>
      <c r="F39" s="7" t="s">
        <v>11</v>
      </c>
      <c r="G39" s="21" t="s">
        <v>222</v>
      </c>
      <c r="I39">
        <v>202000354</v>
      </c>
      <c r="J39" s="25">
        <v>43921</v>
      </c>
      <c r="K39" s="19"/>
      <c r="N39" s="25"/>
      <c r="O39" s="19"/>
    </row>
    <row r="40" spans="1:15">
      <c r="A40" s="26">
        <f t="shared" si="0"/>
        <v>2020</v>
      </c>
      <c r="B40" s="7" t="s">
        <v>20</v>
      </c>
      <c r="C40" s="7" t="s">
        <v>69</v>
      </c>
      <c r="D40" s="8">
        <v>44014</v>
      </c>
      <c r="E40" s="30">
        <v>220.54</v>
      </c>
      <c r="F40" s="7" t="s">
        <v>11</v>
      </c>
      <c r="G40" s="21" t="s">
        <v>222</v>
      </c>
      <c r="I40">
        <v>202000717</v>
      </c>
      <c r="J40" s="25">
        <v>44014</v>
      </c>
      <c r="K40" s="19"/>
      <c r="N40" s="25"/>
      <c r="O40" s="19"/>
    </row>
    <row r="41" spans="1:15">
      <c r="A41" s="26">
        <f t="shared" si="0"/>
        <v>2020</v>
      </c>
      <c r="B41" s="7" t="s">
        <v>20</v>
      </c>
      <c r="C41" s="7" t="s">
        <v>70</v>
      </c>
      <c r="D41" s="8">
        <v>44014</v>
      </c>
      <c r="E41" s="19">
        <v>520.6</v>
      </c>
      <c r="F41" s="7" t="s">
        <v>11</v>
      </c>
      <c r="G41" t="s">
        <v>223</v>
      </c>
      <c r="I41">
        <v>202000718</v>
      </c>
      <c r="J41" s="25">
        <v>44014</v>
      </c>
      <c r="K41" s="19"/>
      <c r="N41" s="25"/>
      <c r="O41" s="19"/>
    </row>
    <row r="42" spans="1:15">
      <c r="A42" s="26">
        <f t="shared" si="0"/>
        <v>2020</v>
      </c>
      <c r="B42" s="27" t="s">
        <v>20</v>
      </c>
      <c r="C42" s="27" t="s">
        <v>70</v>
      </c>
      <c r="D42" s="28">
        <v>44014</v>
      </c>
      <c r="E42" s="24">
        <v>260.38</v>
      </c>
      <c r="F42" s="27" t="s">
        <v>11</v>
      </c>
      <c r="G42" s="29" t="s">
        <v>224</v>
      </c>
      <c r="I42">
        <v>202000718</v>
      </c>
      <c r="J42" s="25">
        <v>44014</v>
      </c>
      <c r="K42" s="24"/>
      <c r="N42" s="25"/>
      <c r="O42" s="24"/>
    </row>
    <row r="43" spans="1:15">
      <c r="A43" s="26">
        <f t="shared" si="0"/>
        <v>2020</v>
      </c>
      <c r="B43" s="7" t="s">
        <v>20</v>
      </c>
      <c r="C43" s="7" t="s">
        <v>44</v>
      </c>
      <c r="D43" s="8">
        <v>44104</v>
      </c>
      <c r="E43" s="30">
        <v>220.54</v>
      </c>
      <c r="F43" s="7" t="s">
        <v>11</v>
      </c>
      <c r="G43" s="21" t="s">
        <v>222</v>
      </c>
      <c r="I43">
        <v>202001050</v>
      </c>
      <c r="J43" s="25">
        <v>44104</v>
      </c>
      <c r="K43" s="19"/>
      <c r="N43" s="25"/>
      <c r="O43" s="19"/>
    </row>
    <row r="44" spans="1:15">
      <c r="A44" s="26">
        <f t="shared" si="0"/>
        <v>2020</v>
      </c>
      <c r="B44" s="7" t="s">
        <v>20</v>
      </c>
      <c r="C44" s="7" t="s">
        <v>45</v>
      </c>
      <c r="D44" s="8">
        <v>44104</v>
      </c>
      <c r="E44" s="19">
        <v>520.6</v>
      </c>
      <c r="F44" s="7" t="s">
        <v>11</v>
      </c>
      <c r="G44" t="s">
        <v>223</v>
      </c>
      <c r="I44">
        <v>202001051</v>
      </c>
      <c r="J44" s="25">
        <v>44104</v>
      </c>
      <c r="K44" s="19"/>
      <c r="N44" s="25"/>
      <c r="O44" s="19"/>
    </row>
    <row r="45" spans="1:15">
      <c r="A45" s="26">
        <f t="shared" si="0"/>
        <v>2020</v>
      </c>
      <c r="B45" s="7" t="s">
        <v>20</v>
      </c>
      <c r="C45" s="7" t="s">
        <v>45</v>
      </c>
      <c r="D45" s="8">
        <v>44104</v>
      </c>
      <c r="E45" s="19">
        <v>260.38</v>
      </c>
      <c r="F45" s="7" t="s">
        <v>11</v>
      </c>
      <c r="G45" t="s">
        <v>224</v>
      </c>
      <c r="I45">
        <v>202001051</v>
      </c>
      <c r="J45" s="25">
        <v>44104</v>
      </c>
      <c r="K45" s="19"/>
      <c r="N45" s="25"/>
      <c r="O45" s="19"/>
    </row>
    <row r="46" spans="1:15">
      <c r="A46" s="26">
        <f t="shared" si="0"/>
        <v>2020</v>
      </c>
      <c r="B46" s="7" t="s">
        <v>20</v>
      </c>
      <c r="C46" s="7" t="s">
        <v>23</v>
      </c>
      <c r="D46" s="8">
        <v>44195</v>
      </c>
      <c r="E46" s="19">
        <v>520.6</v>
      </c>
      <c r="F46" s="7" t="s">
        <v>11</v>
      </c>
      <c r="G46" t="s">
        <v>223</v>
      </c>
      <c r="I46">
        <v>202100190</v>
      </c>
      <c r="J46" s="25">
        <v>44195</v>
      </c>
      <c r="K46" s="19"/>
      <c r="N46" s="25"/>
      <c r="O46" s="19"/>
    </row>
    <row r="47" spans="1:15">
      <c r="A47" s="26">
        <f t="shared" si="0"/>
        <v>2020</v>
      </c>
      <c r="B47" s="7" t="s">
        <v>20</v>
      </c>
      <c r="C47" s="7" t="s">
        <v>23</v>
      </c>
      <c r="D47" s="8">
        <v>44195</v>
      </c>
      <c r="E47" s="19">
        <v>260.38</v>
      </c>
      <c r="F47" s="7" t="s">
        <v>11</v>
      </c>
      <c r="G47" t="s">
        <v>224</v>
      </c>
      <c r="I47">
        <v>202100190</v>
      </c>
      <c r="J47" s="25">
        <v>44195</v>
      </c>
      <c r="K47" s="19"/>
      <c r="N47" s="25"/>
      <c r="O47" s="19"/>
    </row>
    <row r="48" spans="1:15">
      <c r="A48" s="26">
        <f t="shared" si="0"/>
        <v>2020</v>
      </c>
      <c r="B48" s="7" t="s">
        <v>20</v>
      </c>
      <c r="C48" s="7" t="s">
        <v>21</v>
      </c>
      <c r="D48" s="8">
        <v>44196</v>
      </c>
      <c r="E48" s="30">
        <v>220.54</v>
      </c>
      <c r="F48" s="7" t="s">
        <v>11</v>
      </c>
      <c r="G48" s="21" t="s">
        <v>222</v>
      </c>
      <c r="I48">
        <v>202100189</v>
      </c>
      <c r="J48" s="25">
        <v>44195</v>
      </c>
      <c r="K48" s="19"/>
      <c r="N48" s="25"/>
      <c r="O48" s="19"/>
    </row>
    <row r="49" spans="1:13">
      <c r="A49" s="26">
        <f t="shared" si="0"/>
        <v>2020</v>
      </c>
      <c r="B49" s="7" t="s">
        <v>28</v>
      </c>
      <c r="C49" s="7" t="s">
        <v>48</v>
      </c>
      <c r="D49" s="8">
        <v>44096</v>
      </c>
      <c r="E49" s="19">
        <v>440</v>
      </c>
      <c r="F49" s="7" t="s">
        <v>11</v>
      </c>
      <c r="G49" s="21" t="s">
        <v>224</v>
      </c>
      <c r="I49">
        <v>378</v>
      </c>
      <c r="J49" s="25">
        <v>44096</v>
      </c>
    </row>
    <row r="50" spans="1:13">
      <c r="A50" s="26">
        <f t="shared" si="0"/>
        <v>2020</v>
      </c>
      <c r="B50" s="7" t="s">
        <v>28</v>
      </c>
      <c r="C50" s="7" t="s">
        <v>48</v>
      </c>
      <c r="D50" s="8">
        <v>44096</v>
      </c>
      <c r="E50" s="19">
        <v>38.94</v>
      </c>
      <c r="F50" s="7" t="s">
        <v>11</v>
      </c>
      <c r="G50" s="21" t="s">
        <v>223</v>
      </c>
      <c r="I50">
        <v>378</v>
      </c>
      <c r="J50" s="25">
        <v>44096</v>
      </c>
    </row>
    <row r="51" spans="1:13">
      <c r="A51" s="26">
        <f t="shared" si="0"/>
        <v>2020</v>
      </c>
      <c r="B51" s="7" t="s">
        <v>28</v>
      </c>
      <c r="C51" s="7" t="s">
        <v>40</v>
      </c>
      <c r="D51" s="8">
        <v>44132</v>
      </c>
      <c r="E51" s="19">
        <v>537.9</v>
      </c>
      <c r="F51" s="7" t="s">
        <v>11</v>
      </c>
      <c r="G51" s="21" t="s">
        <v>224</v>
      </c>
      <c r="I51">
        <v>377</v>
      </c>
      <c r="J51" s="25">
        <v>44132</v>
      </c>
    </row>
    <row r="52" spans="1:13">
      <c r="A52" s="26">
        <f t="shared" si="0"/>
        <v>2020</v>
      </c>
      <c r="B52" s="7" t="s">
        <v>28</v>
      </c>
      <c r="C52" s="7" t="s">
        <v>29</v>
      </c>
      <c r="D52" s="8">
        <v>44175</v>
      </c>
      <c r="E52" s="19">
        <v>411.4</v>
      </c>
      <c r="F52" s="7" t="s">
        <v>11</v>
      </c>
      <c r="G52" s="21" t="s">
        <v>224</v>
      </c>
      <c r="I52">
        <v>380</v>
      </c>
      <c r="J52" s="25">
        <v>44175</v>
      </c>
    </row>
    <row r="53" spans="1:13">
      <c r="A53" s="26">
        <f t="shared" si="0"/>
        <v>2020</v>
      </c>
      <c r="B53" s="22" t="s">
        <v>83</v>
      </c>
      <c r="C53" s="22" t="s">
        <v>108</v>
      </c>
      <c r="D53" s="23">
        <v>43833</v>
      </c>
      <c r="E53" s="19">
        <v>192.5</v>
      </c>
      <c r="F53" s="7" t="s">
        <v>11</v>
      </c>
      <c r="G53" s="21" t="s">
        <v>223</v>
      </c>
    </row>
    <row r="54" spans="1:13">
      <c r="A54" s="26">
        <f t="shared" si="0"/>
        <v>2020</v>
      </c>
      <c r="B54" s="22" t="s">
        <v>83</v>
      </c>
      <c r="C54" s="22" t="s">
        <v>84</v>
      </c>
      <c r="D54" s="23">
        <v>43902</v>
      </c>
      <c r="E54" s="19">
        <v>456.5</v>
      </c>
      <c r="F54" s="7" t="s">
        <v>11</v>
      </c>
      <c r="G54" s="21" t="s">
        <v>223</v>
      </c>
    </row>
    <row r="55" spans="1:13">
      <c r="A55" s="26">
        <f t="shared" si="0"/>
        <v>2020</v>
      </c>
      <c r="B55" s="47" t="s">
        <v>228</v>
      </c>
      <c r="C55" s="48" t="s">
        <v>229</v>
      </c>
      <c r="D55" s="49">
        <v>43832</v>
      </c>
      <c r="E55" s="50">
        <v>2125</v>
      </c>
      <c r="F55" s="34" t="s">
        <v>11</v>
      </c>
      <c r="G55" s="35" t="s">
        <v>222</v>
      </c>
    </row>
    <row r="56" spans="1:13">
      <c r="A56" s="26">
        <f t="shared" si="0"/>
        <v>2020</v>
      </c>
      <c r="B56" s="51" t="s">
        <v>228</v>
      </c>
      <c r="C56" s="52" t="s">
        <v>230</v>
      </c>
      <c r="D56" s="53">
        <v>43924</v>
      </c>
      <c r="E56" s="54">
        <v>2125</v>
      </c>
      <c r="F56" s="36" t="s">
        <v>11</v>
      </c>
      <c r="G56" s="37" t="s">
        <v>222</v>
      </c>
    </row>
    <row r="57" spans="1:13">
      <c r="A57" s="26">
        <f t="shared" si="0"/>
        <v>2020</v>
      </c>
      <c r="B57" s="51" t="s">
        <v>228</v>
      </c>
      <c r="C57" s="52" t="s">
        <v>231</v>
      </c>
      <c r="D57" s="53">
        <v>44013</v>
      </c>
      <c r="E57" s="54">
        <v>2125</v>
      </c>
      <c r="F57" s="36" t="s">
        <v>11</v>
      </c>
      <c r="G57" s="37" t="s">
        <v>222</v>
      </c>
    </row>
    <row r="58" spans="1:13">
      <c r="A58" s="26">
        <f t="shared" si="0"/>
        <v>2020</v>
      </c>
      <c r="B58" s="51" t="s">
        <v>228</v>
      </c>
      <c r="C58" s="52" t="s">
        <v>232</v>
      </c>
      <c r="D58" s="53">
        <v>44118</v>
      </c>
      <c r="E58" s="54">
        <v>2125</v>
      </c>
      <c r="F58" s="36" t="s">
        <v>11</v>
      </c>
      <c r="G58" s="32" t="s">
        <v>222</v>
      </c>
    </row>
    <row r="59" spans="1:13">
      <c r="A59" s="26">
        <f t="shared" si="0"/>
        <v>2020</v>
      </c>
      <c r="B59" s="47" t="s">
        <v>228</v>
      </c>
      <c r="C59" s="52" t="s">
        <v>233</v>
      </c>
      <c r="D59" s="53">
        <v>44125</v>
      </c>
      <c r="E59" s="55">
        <v>492</v>
      </c>
      <c r="F59" s="38" t="s">
        <v>11</v>
      </c>
      <c r="G59" s="39" t="s">
        <v>222</v>
      </c>
    </row>
    <row r="60" spans="1:13">
      <c r="A60" s="26">
        <f t="shared" si="0"/>
        <v>2020</v>
      </c>
      <c r="B60" s="33" t="s">
        <v>244</v>
      </c>
      <c r="C60" s="36" t="s">
        <v>234</v>
      </c>
      <c r="D60" s="45">
        <v>43892</v>
      </c>
      <c r="E60" s="31">
        <v>-2766.5</v>
      </c>
      <c r="F60" s="36" t="s">
        <v>11</v>
      </c>
      <c r="G60" s="41" t="s">
        <v>223</v>
      </c>
    </row>
    <row r="61" spans="1:13">
      <c r="A61" s="26">
        <f t="shared" si="0"/>
        <v>2020</v>
      </c>
      <c r="B61" s="33" t="s">
        <v>244</v>
      </c>
      <c r="C61" s="36" t="s">
        <v>234</v>
      </c>
      <c r="D61" s="45">
        <v>43976</v>
      </c>
      <c r="E61" s="31">
        <v>-990</v>
      </c>
      <c r="F61" s="36" t="s">
        <v>11</v>
      </c>
      <c r="G61" s="41" t="s">
        <v>223</v>
      </c>
    </row>
    <row r="62" spans="1:13">
      <c r="A62" s="26">
        <f t="shared" si="0"/>
        <v>2020</v>
      </c>
      <c r="B62" s="36" t="s">
        <v>250</v>
      </c>
      <c r="C62" s="36" t="s">
        <v>96</v>
      </c>
      <c r="D62" s="43">
        <v>43852</v>
      </c>
      <c r="E62" s="44">
        <v>-8996.7999999999993</v>
      </c>
      <c r="F62" s="36" t="s">
        <v>11</v>
      </c>
      <c r="G62" s="42" t="s">
        <v>222</v>
      </c>
    </row>
    <row r="63" spans="1:13">
      <c r="A63" s="26">
        <f t="shared" si="0"/>
        <v>2020</v>
      </c>
      <c r="B63" s="37" t="s">
        <v>17</v>
      </c>
      <c r="C63" s="37" t="s">
        <v>237</v>
      </c>
      <c r="D63" s="40">
        <v>43913</v>
      </c>
      <c r="E63" s="56">
        <v>141.26</v>
      </c>
      <c r="F63" s="36" t="s">
        <v>11</v>
      </c>
      <c r="G63" s="41" t="s">
        <v>223</v>
      </c>
      <c r="I63">
        <v>2920056048</v>
      </c>
      <c r="J63" s="25">
        <v>43899</v>
      </c>
      <c r="L63" s="25">
        <v>43888</v>
      </c>
      <c r="M63" s="25">
        <v>43921</v>
      </c>
    </row>
    <row r="64" spans="1:13">
      <c r="C64" s="21"/>
    </row>
    <row r="65" spans="5:5">
      <c r="E65" s="20">
        <f>SUM(E4:E63)</f>
        <v>46048.049999999981</v>
      </c>
    </row>
    <row r="68" spans="5:5">
      <c r="E68" s="20">
        <f>SUM(E53:E63)</f>
        <v>-2971.0399999999991</v>
      </c>
    </row>
  </sheetData>
  <autoFilter ref="A3:G3"/>
  <sortState ref="M37:O48">
    <sortCondition ref="O37:O48"/>
  </sortState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E6"/>
  <sheetViews>
    <sheetView workbookViewId="0">
      <selection activeCell="A7" sqref="A7:XFD7"/>
    </sheetView>
  </sheetViews>
  <sheetFormatPr baseColWidth="10" defaultRowHeight="14.4"/>
  <cols>
    <col min="1" max="1" width="31.5546875" bestFit="1" customWidth="1"/>
    <col min="2" max="2" width="46.44140625" bestFit="1" customWidth="1"/>
    <col min="3" max="3" width="11" bestFit="1" customWidth="1"/>
    <col min="4" max="4" width="7.109375" bestFit="1" customWidth="1"/>
    <col min="5" max="5" width="6.6640625" bestFit="1" customWidth="1"/>
  </cols>
  <sheetData>
    <row r="3" spans="1:5">
      <c r="A3" s="9" t="s">
        <v>3</v>
      </c>
      <c r="B3" s="9" t="s">
        <v>4</v>
      </c>
      <c r="C3" s="10" t="s">
        <v>5</v>
      </c>
      <c r="D3" s="11"/>
      <c r="E3" s="9" t="s">
        <v>7</v>
      </c>
    </row>
    <row r="4" spans="1:5">
      <c r="A4" s="7" t="s">
        <v>17</v>
      </c>
      <c r="B4" s="7" t="s">
        <v>18</v>
      </c>
      <c r="C4" s="8">
        <v>44197</v>
      </c>
      <c r="D4" s="12">
        <v>222.55</v>
      </c>
      <c r="E4" s="7" t="s">
        <v>11</v>
      </c>
    </row>
    <row r="5" spans="1:5">
      <c r="A5" s="7" t="s">
        <v>12</v>
      </c>
      <c r="B5" s="7" t="s">
        <v>13</v>
      </c>
      <c r="C5" s="8">
        <v>44217</v>
      </c>
      <c r="D5" s="12">
        <v>548.04999999999995</v>
      </c>
      <c r="E5" s="7" t="s">
        <v>11</v>
      </c>
    </row>
    <row r="6" spans="1:5">
      <c r="A6" s="7" t="s">
        <v>12</v>
      </c>
      <c r="B6" s="7" t="s">
        <v>15</v>
      </c>
      <c r="C6" s="8">
        <v>44217</v>
      </c>
      <c r="D6" s="12">
        <v>302.06</v>
      </c>
      <c r="E6" s="7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R37"/>
  <sheetViews>
    <sheetView tabSelected="1" topLeftCell="E1" workbookViewId="0">
      <selection activeCell="E6" sqref="E6"/>
    </sheetView>
  </sheetViews>
  <sheetFormatPr baseColWidth="10" defaultRowHeight="14.4"/>
  <cols>
    <col min="5" max="5" width="13.88671875" customWidth="1"/>
    <col min="6" max="6" width="21.6640625" customWidth="1"/>
    <col min="7" max="7" width="5.77734375" customWidth="1"/>
    <col min="8" max="8" width="25" customWidth="1"/>
    <col min="9" max="9" width="18" bestFit="1" customWidth="1"/>
    <col min="10" max="10" width="5.77734375" customWidth="1"/>
    <col min="11" max="11" width="23.77734375" customWidth="1"/>
    <col min="12" max="12" width="18" bestFit="1" customWidth="1"/>
    <col min="13" max="13" width="5.77734375" customWidth="1"/>
    <col min="14" max="14" width="37.77734375" customWidth="1"/>
    <col min="15" max="15" width="18" customWidth="1"/>
    <col min="16" max="16" width="5.77734375" customWidth="1"/>
    <col min="17" max="17" width="19.5546875" customWidth="1"/>
    <col min="18" max="18" width="18" customWidth="1"/>
    <col min="19" max="19" width="17.5546875" bestFit="1" customWidth="1"/>
    <col min="20" max="20" width="15.109375" bestFit="1" customWidth="1"/>
    <col min="21" max="21" width="15" bestFit="1" customWidth="1"/>
    <col min="22" max="22" width="5.88671875" customWidth="1"/>
    <col min="23" max="23" width="22.77734375" bestFit="1" customWidth="1"/>
    <col min="24" max="24" width="19.44140625" bestFit="1" customWidth="1"/>
  </cols>
  <sheetData>
    <row r="3" spans="1:18">
      <c r="E3" s="16" t="s">
        <v>1</v>
      </c>
      <c r="F3" t="s">
        <v>248</v>
      </c>
      <c r="H3" s="16" t="s">
        <v>251</v>
      </c>
      <c r="I3" t="s">
        <v>220</v>
      </c>
      <c r="K3" s="16" t="s">
        <v>252</v>
      </c>
      <c r="L3" t="s">
        <v>220</v>
      </c>
      <c r="N3" s="16" t="s">
        <v>253</v>
      </c>
      <c r="O3" t="s">
        <v>220</v>
      </c>
      <c r="Q3" s="16" t="s">
        <v>221</v>
      </c>
      <c r="R3" t="s">
        <v>220</v>
      </c>
    </row>
    <row r="4" spans="1:18">
      <c r="A4">
        <v>2018</v>
      </c>
      <c r="B4" s="14">
        <f>GETPIVOTDATA("Montant TTC",$E$3,"Année",2018)</f>
        <v>33199.440000000002</v>
      </c>
      <c r="C4" s="14">
        <f>GETPIVOTDATA("Montant",$H$3)</f>
        <v>33199.440000000002</v>
      </c>
      <c r="D4" s="14">
        <f>B4-C4</f>
        <v>0</v>
      </c>
      <c r="E4" s="15">
        <v>2018</v>
      </c>
      <c r="F4" s="14">
        <v>33199.440000000002</v>
      </c>
      <c r="H4" s="15" t="s">
        <v>167</v>
      </c>
      <c r="I4" s="14">
        <v>2430</v>
      </c>
      <c r="K4" s="15" t="s">
        <v>119</v>
      </c>
      <c r="L4" s="14">
        <v>2304</v>
      </c>
      <c r="N4" s="15" t="s">
        <v>55</v>
      </c>
      <c r="O4" s="14">
        <v>1740.54</v>
      </c>
      <c r="Q4" s="15" t="s">
        <v>222</v>
      </c>
      <c r="R4" s="14">
        <v>20666.610000000004</v>
      </c>
    </row>
    <row r="5" spans="1:18">
      <c r="A5">
        <v>2019</v>
      </c>
      <c r="B5" s="14">
        <f>GETPIVOTDATA("Montant TTC",$E$3,"Année",2019)</f>
        <v>72453.469999999958</v>
      </c>
      <c r="C5" s="14">
        <f>GETPIVOTDATA("Montant",$K$3)</f>
        <v>72633.73</v>
      </c>
      <c r="D5" s="14">
        <f>B5-C5</f>
        <v>-180.26000000003842</v>
      </c>
      <c r="E5" s="15">
        <v>2019</v>
      </c>
      <c r="F5" s="72">
        <v>72453.469999999958</v>
      </c>
      <c r="H5" s="15" t="s">
        <v>55</v>
      </c>
      <c r="I5" s="14">
        <v>2629.48</v>
      </c>
      <c r="K5" s="15" t="s">
        <v>55</v>
      </c>
      <c r="L5" s="14">
        <v>2755.79</v>
      </c>
      <c r="N5" s="15" t="s">
        <v>52</v>
      </c>
      <c r="O5" s="14">
        <v>2246.98</v>
      </c>
      <c r="Q5" s="15" t="s">
        <v>223</v>
      </c>
      <c r="R5" s="14">
        <v>7693.7400000000016</v>
      </c>
    </row>
    <row r="6" spans="1:18">
      <c r="A6" s="36" t="s">
        <v>8</v>
      </c>
      <c r="B6" s="36" t="s">
        <v>104</v>
      </c>
      <c r="C6" s="43">
        <v>43841</v>
      </c>
      <c r="D6" s="44">
        <v>180.26</v>
      </c>
      <c r="E6" s="15">
        <v>2020</v>
      </c>
      <c r="F6" s="72">
        <v>49465.780000000021</v>
      </c>
      <c r="H6" s="15" t="s">
        <v>52</v>
      </c>
      <c r="I6" s="14">
        <v>5334.76</v>
      </c>
      <c r="K6" s="15" t="s">
        <v>52</v>
      </c>
      <c r="L6" s="14">
        <v>2512.17</v>
      </c>
      <c r="N6" s="15" t="s">
        <v>8</v>
      </c>
      <c r="O6" s="72">
        <v>1248.5999999999999</v>
      </c>
      <c r="Q6" s="15" t="s">
        <v>224</v>
      </c>
      <c r="R6" s="14">
        <v>3619.0500000000006</v>
      </c>
    </row>
    <row r="7" spans="1:18">
      <c r="A7">
        <v>2020</v>
      </c>
      <c r="B7" s="14">
        <f>GETPIVOTDATA("Montant TTC",$E$3,"Année",2020)</f>
        <v>49465.780000000021</v>
      </c>
      <c r="C7" s="14">
        <f>GETPIVOTDATA("Montant",$N$3)</f>
        <v>46048.049999999996</v>
      </c>
      <c r="D7" s="14">
        <f>B7-C7</f>
        <v>3417.730000000025</v>
      </c>
      <c r="E7" s="15">
        <v>2021</v>
      </c>
      <c r="F7" s="14">
        <v>1455.1999999999998</v>
      </c>
      <c r="H7" s="15" t="s">
        <v>8</v>
      </c>
      <c r="I7" s="14">
        <v>987.25</v>
      </c>
      <c r="K7" s="15" t="s">
        <v>8</v>
      </c>
      <c r="L7" s="72">
        <v>1294.5899999999999</v>
      </c>
      <c r="N7" s="15" t="s">
        <v>66</v>
      </c>
      <c r="O7" s="14">
        <v>189</v>
      </c>
      <c r="Q7" s="15" t="s">
        <v>240</v>
      </c>
      <c r="R7" s="14">
        <v>9537.7199999999993</v>
      </c>
    </row>
    <row r="8" spans="1:18">
      <c r="E8" s="15" t="s">
        <v>219</v>
      </c>
      <c r="F8" s="14">
        <v>156573.88999999998</v>
      </c>
      <c r="H8" s="15" t="s">
        <v>31</v>
      </c>
      <c r="I8" s="14">
        <v>5049.8599999999997</v>
      </c>
      <c r="K8" s="15" t="s">
        <v>66</v>
      </c>
      <c r="L8" s="14">
        <v>1800</v>
      </c>
      <c r="N8" s="15" t="s">
        <v>88</v>
      </c>
      <c r="O8" s="14">
        <v>7290.74</v>
      </c>
      <c r="Q8" s="15" t="s">
        <v>241</v>
      </c>
      <c r="R8" s="14">
        <v>4530.93</v>
      </c>
    </row>
    <row r="9" spans="1:18">
      <c r="H9" s="15" t="s">
        <v>12</v>
      </c>
      <c r="I9" s="14">
        <v>3344.16</v>
      </c>
      <c r="K9" s="15" t="s">
        <v>147</v>
      </c>
      <c r="L9" s="14">
        <v>390.94</v>
      </c>
      <c r="N9" s="15" t="s">
        <v>31</v>
      </c>
      <c r="O9" s="14">
        <v>7774.5100000000011</v>
      </c>
      <c r="Q9" s="15" t="s">
        <v>219</v>
      </c>
      <c r="R9" s="14">
        <v>46048.05</v>
      </c>
    </row>
    <row r="10" spans="1:18">
      <c r="H10" s="15" t="s">
        <v>20</v>
      </c>
      <c r="I10" s="14">
        <v>4103.68</v>
      </c>
      <c r="K10" s="15" t="s">
        <v>88</v>
      </c>
      <c r="L10" s="14">
        <v>54174.82</v>
      </c>
      <c r="N10" s="15" t="s">
        <v>17</v>
      </c>
      <c r="O10" s="72">
        <v>812.05</v>
      </c>
    </row>
    <row r="11" spans="1:18">
      <c r="H11" s="15" t="s">
        <v>189</v>
      </c>
      <c r="I11" s="14">
        <v>407</v>
      </c>
      <c r="K11" s="15" t="s">
        <v>31</v>
      </c>
      <c r="L11" s="14">
        <v>2566.2800000000002</v>
      </c>
      <c r="N11" s="15" t="s">
        <v>12</v>
      </c>
      <c r="O11" s="14">
        <v>4381.2</v>
      </c>
    </row>
    <row r="12" spans="1:18">
      <c r="H12" s="15" t="s">
        <v>246</v>
      </c>
      <c r="I12" s="14">
        <v>8913.25</v>
      </c>
      <c r="K12" s="15" t="s">
        <v>12</v>
      </c>
      <c r="L12" s="14">
        <v>829.06</v>
      </c>
      <c r="N12" s="15" t="s">
        <v>25</v>
      </c>
      <c r="O12" s="14">
        <v>72.12</v>
      </c>
    </row>
    <row r="13" spans="1:18">
      <c r="H13" s="15" t="s">
        <v>219</v>
      </c>
      <c r="I13" s="14">
        <v>33199.440000000002</v>
      </c>
      <c r="K13" s="15" t="s">
        <v>20</v>
      </c>
      <c r="L13" s="14">
        <v>4006.08</v>
      </c>
      <c r="N13" s="15" t="s">
        <v>20</v>
      </c>
      <c r="O13" s="14">
        <v>4006.08</v>
      </c>
    </row>
    <row r="14" spans="1:18">
      <c r="K14" s="15" t="s">
        <v>219</v>
      </c>
      <c r="L14" s="14">
        <v>72633.73</v>
      </c>
      <c r="N14" s="15" t="s">
        <v>28</v>
      </c>
      <c r="O14" s="14">
        <v>1428.2399999999998</v>
      </c>
    </row>
    <row r="15" spans="1:18">
      <c r="N15" s="15" t="s">
        <v>83</v>
      </c>
      <c r="O15" s="14">
        <v>649</v>
      </c>
    </row>
    <row r="16" spans="1:18">
      <c r="N16" s="15" t="s">
        <v>228</v>
      </c>
      <c r="O16" s="14">
        <v>8992</v>
      </c>
    </row>
    <row r="17" spans="14:15">
      <c r="N17" s="15" t="s">
        <v>244</v>
      </c>
      <c r="O17" s="14">
        <v>-3756.5</v>
      </c>
    </row>
    <row r="18" spans="14:15">
      <c r="N18" s="15" t="s">
        <v>245</v>
      </c>
      <c r="O18" s="71">
        <v>8973.49</v>
      </c>
    </row>
    <row r="19" spans="14:15">
      <c r="N19" s="15" t="s">
        <v>250</v>
      </c>
      <c r="O19" s="72">
        <v>0</v>
      </c>
    </row>
    <row r="20" spans="14:15">
      <c r="N20" s="15" t="s">
        <v>219</v>
      </c>
      <c r="O20" s="14">
        <v>46048.049999999996</v>
      </c>
    </row>
    <row r="37" spans="3:4">
      <c r="C37" s="7"/>
      <c r="D3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Factures</vt:lpstr>
      <vt:lpstr>Powimo-factures</vt:lpstr>
      <vt:lpstr>2018</vt:lpstr>
      <vt:lpstr>2019</vt:lpstr>
      <vt:lpstr>2020</vt:lpstr>
      <vt:lpstr>2021</vt:lpstr>
      <vt:lpstr>Synthèse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Powimo</dc:title>
  <dc:creator>Moi-même</dc:creator>
  <cp:lastModifiedBy>Th. THOMAS</cp:lastModifiedBy>
  <cp:lastPrinted>2021-06-07T14:07:15Z</cp:lastPrinted>
  <dcterms:created xsi:type="dcterms:W3CDTF">2021-02-05T16:31:54Z</dcterms:created>
  <dcterms:modified xsi:type="dcterms:W3CDTF">2021-06-08T03:30:19Z</dcterms:modified>
</cp:coreProperties>
</file>