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SOARES - Parking" sheetId="1" r:id="rId1"/>
  </sheets>
  <calcPr calcId="125725"/>
</workbook>
</file>

<file path=xl/calcChain.xml><?xml version="1.0" encoding="utf-8"?>
<calcChain xmlns="http://schemas.openxmlformats.org/spreadsheetml/2006/main">
  <c r="S33" i="1"/>
  <c r="S41" s="1"/>
  <c r="N30"/>
  <c r="N18"/>
  <c r="Q39"/>
  <c r="Q36"/>
  <c r="S30"/>
  <c r="Q30"/>
  <c r="Q27"/>
  <c r="S27" s="1"/>
  <c r="Q24"/>
  <c r="S24" s="1"/>
  <c r="S21"/>
  <c r="Q21"/>
  <c r="S18"/>
  <c r="Q18"/>
  <c r="Q15"/>
  <c r="S15" s="1"/>
  <c r="S6"/>
  <c r="Q12"/>
  <c r="S12" s="1"/>
  <c r="S9"/>
  <c r="Q9"/>
  <c r="S5"/>
  <c r="M39"/>
  <c r="M36"/>
  <c r="M33"/>
  <c r="M30"/>
  <c r="M27"/>
  <c r="M24"/>
  <c r="M21"/>
  <c r="M18"/>
  <c r="M15"/>
  <c r="M12"/>
  <c r="M9"/>
  <c r="K30"/>
  <c r="H30" s="1"/>
  <c r="K18"/>
  <c r="H18" s="1"/>
  <c r="H5"/>
</calcChain>
</file>

<file path=xl/sharedStrings.xml><?xml version="1.0" encoding="utf-8"?>
<sst xmlns="http://schemas.openxmlformats.org/spreadsheetml/2006/main" count="115" uniqueCount="49">
  <si>
    <t>09</t>
  </si>
  <si>
    <t>01/10/2016 à 31/12/2016</t>
  </si>
  <si>
    <t>10</t>
  </si>
  <si>
    <t>11</t>
  </si>
  <si>
    <t>12</t>
  </si>
  <si>
    <t>01/01/2017 à 31/03/2017</t>
  </si>
  <si>
    <t>01/01/2016 à 31/12/2016</t>
  </si>
  <si>
    <t>01</t>
  </si>
  <si>
    <t>02</t>
  </si>
  <si>
    <t>03</t>
  </si>
  <si>
    <t>01/04/2017 à 30/06/2017</t>
  </si>
  <si>
    <t>04</t>
  </si>
  <si>
    <t>05</t>
  </si>
  <si>
    <t>06</t>
  </si>
  <si>
    <t>01/07/2017 à 30/09/2017</t>
  </si>
  <si>
    <t>07</t>
  </si>
  <si>
    <t>08</t>
  </si>
  <si>
    <t>01/10/2017 à 31/12/2017</t>
  </si>
  <si>
    <t>01/01/2018 à 31/03/2018</t>
  </si>
  <si>
    <t>01/04/2018 à 30/06/2018</t>
  </si>
  <si>
    <t>01/07/2018 à 30/09/2018</t>
  </si>
  <si>
    <t>01/10/2018 à 31/12/2018</t>
  </si>
  <si>
    <t>Loyer</t>
  </si>
  <si>
    <t>Montant (€)</t>
  </si>
  <si>
    <t>Indice</t>
  </si>
  <si>
    <t>Référence</t>
  </si>
  <si>
    <t>Nouveau loyer</t>
  </si>
  <si>
    <t>Échéance</t>
  </si>
  <si>
    <t>Trimestre</t>
  </si>
  <si>
    <t>% N / N-1</t>
  </si>
  <si>
    <t>date prochaine révision</t>
  </si>
  <si>
    <t>Période loyer appelé</t>
  </si>
  <si>
    <t>appelé selon bail</t>
  </si>
  <si>
    <t>appelé Gerloge</t>
  </si>
  <si>
    <t>Différence</t>
  </si>
  <si>
    <t>Rappel Gerloge</t>
  </si>
  <si>
    <t>Période loyer annuel</t>
  </si>
  <si>
    <t>Loyer annuel</t>
  </si>
  <si>
    <t>Déôt de garantie</t>
  </si>
  <si>
    <t>Tx O-M</t>
  </si>
  <si>
    <t>Tx Foncières</t>
  </si>
  <si>
    <t>1T16</t>
  </si>
  <si>
    <t>1T17</t>
  </si>
  <si>
    <t>1T18</t>
  </si>
  <si>
    <t>1T19</t>
  </si>
  <si>
    <t>12/09/2016 à 30/09/2016</t>
  </si>
  <si>
    <t>01/01/2019 à 31/03/2019</t>
  </si>
  <si>
    <t>01/04/2019 à 30/06/2019</t>
  </si>
  <si>
    <t>01/07/2019 à 30/09/2019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</si>
</sst>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2" fillId="0" borderId="0" xfId="2"/>
    <xf numFmtId="0" fontId="2" fillId="0" borderId="0" xfId="2" applyNumberFormat="1"/>
    <xf numFmtId="0" fontId="2" fillId="0" borderId="0" xfId="2" applyAlignment="1">
      <alignment horizontal="center"/>
    </xf>
    <xf numFmtId="49" fontId="2" fillId="0" borderId="0" xfId="2" applyNumberFormat="1"/>
    <xf numFmtId="14" fontId="2" fillId="0" borderId="0" xfId="2" applyNumberFormat="1" applyAlignment="1">
      <alignment horizontal="center"/>
    </xf>
    <xf numFmtId="49" fontId="3" fillId="0" borderId="0" xfId="2" applyNumberFormat="1" applyFont="1"/>
    <xf numFmtId="164" fontId="2" fillId="0" borderId="0" xfId="2" applyNumberFormat="1" applyAlignment="1">
      <alignment horizontal="right"/>
    </xf>
    <xf numFmtId="164" fontId="2" fillId="0" borderId="0" xfId="2" applyNumberFormat="1"/>
    <xf numFmtId="164" fontId="2" fillId="0" borderId="0" xfId="2" applyNumberFormat="1" applyFill="1"/>
    <xf numFmtId="164" fontId="3" fillId="0" borderId="0" xfId="2" applyNumberFormat="1" applyFont="1"/>
    <xf numFmtId="0" fontId="2" fillId="0" borderId="0" xfId="2" applyAlignment="1">
      <alignment horizontal="center" vertical="center"/>
    </xf>
    <xf numFmtId="0" fontId="2" fillId="0" borderId="0" xfId="2"/>
    <xf numFmtId="0" fontId="2" fillId="0" borderId="0" xfId="2" applyNumberFormat="1"/>
    <xf numFmtId="0" fontId="2" fillId="0" borderId="0" xfId="2" applyAlignment="1">
      <alignment horizontal="center"/>
    </xf>
    <xf numFmtId="49" fontId="2" fillId="0" borderId="0" xfId="2" applyNumberFormat="1"/>
    <xf numFmtId="14" fontId="2" fillId="0" borderId="0" xfId="2" applyNumberFormat="1" applyAlignment="1">
      <alignment horizontal="center"/>
    </xf>
    <xf numFmtId="49" fontId="3" fillId="0" borderId="0" xfId="2" applyNumberFormat="1" applyFont="1"/>
    <xf numFmtId="164" fontId="2" fillId="0" borderId="0" xfId="2" applyNumberFormat="1" applyAlignment="1">
      <alignment horizontal="right"/>
    </xf>
    <xf numFmtId="164" fontId="2" fillId="0" borderId="0" xfId="2" applyNumberFormat="1"/>
    <xf numFmtId="0" fontId="3" fillId="0" borderId="0" xfId="2" applyFont="1"/>
    <xf numFmtId="0" fontId="2" fillId="0" borderId="0" xfId="2" applyFill="1"/>
    <xf numFmtId="0" fontId="2" fillId="0" borderId="0" xfId="2" applyNumberFormat="1" applyFill="1"/>
    <xf numFmtId="164" fontId="2" fillId="0" borderId="0" xfId="2" applyNumberFormat="1" applyFill="1"/>
    <xf numFmtId="0" fontId="2" fillId="0" borderId="0" xfId="2" applyAlignment="1">
      <alignment vertical="center"/>
    </xf>
    <xf numFmtId="164" fontId="2" fillId="0" borderId="0" xfId="2" applyNumberFormat="1" applyAlignment="1">
      <alignment horizontal="right" vertical="center"/>
    </xf>
    <xf numFmtId="0" fontId="2" fillId="0" borderId="0" xfId="2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164" fontId="2" fillId="0" borderId="0" xfId="2" applyNumberFormat="1" applyAlignment="1">
      <alignment vertical="center"/>
    </xf>
    <xf numFmtId="0" fontId="2" fillId="0" borderId="0" xfId="2" applyAlignment="1">
      <alignment horizontal="center" vertical="center" wrapText="1"/>
    </xf>
    <xf numFmtId="14" fontId="2" fillId="0" borderId="0" xfId="2" applyNumberForma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/>
    <xf numFmtId="0" fontId="3" fillId="0" borderId="0" xfId="2" applyFont="1" applyAlignment="1">
      <alignment horizontal="center" vertical="center" wrapText="1"/>
    </xf>
    <xf numFmtId="164" fontId="2" fillId="0" borderId="0" xfId="2" applyNumberFormat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0" xfId="1" applyNumberFormat="1" applyFont="1"/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42"/>
  <sheetViews>
    <sheetView tabSelected="1" workbookViewId="0">
      <selection activeCell="S41" sqref="S41"/>
    </sheetView>
  </sheetViews>
  <sheetFormatPr baseColWidth="10" defaultRowHeight="14.4"/>
  <cols>
    <col min="1" max="2" width="3" bestFit="1" customWidth="1"/>
    <col min="3" max="3" width="5" bestFit="1" customWidth="1"/>
    <col min="4" max="5" width="3" bestFit="1" customWidth="1"/>
    <col min="6" max="6" width="5" bestFit="1" customWidth="1"/>
    <col min="7" max="7" width="4.44140625" customWidth="1"/>
    <col min="16" max="16" width="21.5546875" bestFit="1" customWidth="1"/>
  </cols>
  <sheetData>
    <row r="3" spans="1:25">
      <c r="A3" s="11" t="s">
        <v>22</v>
      </c>
      <c r="B3" s="11"/>
      <c r="C3" s="11"/>
      <c r="D3" s="11" t="s">
        <v>22</v>
      </c>
      <c r="E3" s="11"/>
      <c r="F3" s="11"/>
      <c r="G3" s="24"/>
      <c r="H3" s="25"/>
      <c r="I3" s="26"/>
      <c r="J3" s="26"/>
      <c r="K3" s="25"/>
      <c r="L3" s="26"/>
      <c r="M3" s="25"/>
      <c r="N3" s="29"/>
      <c r="O3" s="26"/>
      <c r="P3" s="24"/>
      <c r="Q3" s="37" t="s">
        <v>22</v>
      </c>
      <c r="R3" s="11"/>
      <c r="S3" s="29"/>
      <c r="T3" s="29"/>
      <c r="U3" s="24"/>
      <c r="V3" s="24"/>
      <c r="W3" s="29"/>
      <c r="X3" s="29"/>
      <c r="Y3" s="29"/>
    </row>
    <row r="4" spans="1:25" ht="39.6">
      <c r="A4" s="26"/>
      <c r="B4" s="28"/>
      <c r="C4" s="26"/>
      <c r="D4" s="26"/>
      <c r="E4" s="26"/>
      <c r="F4" s="26"/>
      <c r="G4" s="26"/>
      <c r="H4" s="27" t="s">
        <v>23</v>
      </c>
      <c r="I4" s="26" t="s">
        <v>24</v>
      </c>
      <c r="J4" s="26" t="s">
        <v>25</v>
      </c>
      <c r="K4" s="32" t="s">
        <v>26</v>
      </c>
      <c r="L4" s="26" t="s">
        <v>27</v>
      </c>
      <c r="M4" s="27" t="s">
        <v>28</v>
      </c>
      <c r="N4" s="27" t="s">
        <v>29</v>
      </c>
      <c r="O4" s="30" t="s">
        <v>30</v>
      </c>
      <c r="P4" s="26" t="s">
        <v>31</v>
      </c>
      <c r="Q4" s="34" t="s">
        <v>32</v>
      </c>
      <c r="R4" s="35" t="s">
        <v>33</v>
      </c>
      <c r="S4" s="32" t="s">
        <v>34</v>
      </c>
      <c r="T4" s="36" t="s">
        <v>35</v>
      </c>
      <c r="U4" s="26" t="s">
        <v>36</v>
      </c>
      <c r="V4" s="26" t="s">
        <v>37</v>
      </c>
      <c r="W4" s="35" t="s">
        <v>38</v>
      </c>
      <c r="X4" s="32" t="s">
        <v>39</v>
      </c>
      <c r="Y4" s="32" t="s">
        <v>40</v>
      </c>
    </row>
    <row r="5" spans="1:25">
      <c r="A5" s="1">
        <v>12</v>
      </c>
      <c r="B5" s="4" t="s">
        <v>0</v>
      </c>
      <c r="C5" s="2">
        <v>2016</v>
      </c>
      <c r="D5" s="1">
        <v>30</v>
      </c>
      <c r="E5" s="6" t="s">
        <v>0</v>
      </c>
      <c r="F5" s="2">
        <v>2016</v>
      </c>
      <c r="G5" s="1"/>
      <c r="H5" s="27">
        <f>H6*19/30</f>
        <v>47.5</v>
      </c>
      <c r="I5" s="14" t="s">
        <v>41</v>
      </c>
      <c r="J5" s="3">
        <v>1615</v>
      </c>
      <c r="K5" s="1"/>
      <c r="L5" s="31">
        <v>42643</v>
      </c>
      <c r="M5" s="7"/>
      <c r="N5" s="1"/>
      <c r="O5" s="5">
        <v>43009</v>
      </c>
      <c r="P5" s="20" t="s">
        <v>45</v>
      </c>
      <c r="Q5" s="8">
        <v>47.5</v>
      </c>
      <c r="R5" s="10">
        <v>0</v>
      </c>
      <c r="S5" s="9">
        <f>R5-Q5</f>
        <v>-47.5</v>
      </c>
      <c r="T5" s="1"/>
      <c r="U5" s="1"/>
      <c r="V5" s="1"/>
      <c r="W5" s="1"/>
      <c r="X5" s="1"/>
      <c r="Y5" s="1"/>
    </row>
    <row r="6" spans="1:25">
      <c r="A6" s="1">
        <v>1</v>
      </c>
      <c r="B6" s="6" t="s">
        <v>2</v>
      </c>
      <c r="C6" s="2">
        <v>2016</v>
      </c>
      <c r="D6" s="1">
        <v>31</v>
      </c>
      <c r="E6" s="6" t="s">
        <v>2</v>
      </c>
      <c r="F6" s="2">
        <v>2016</v>
      </c>
      <c r="G6" s="1"/>
      <c r="H6" s="27">
        <v>75</v>
      </c>
      <c r="I6" s="3"/>
      <c r="J6" s="3"/>
      <c r="K6" s="1"/>
      <c r="L6" s="31">
        <v>42644</v>
      </c>
      <c r="M6" s="1"/>
      <c r="N6" s="1"/>
      <c r="O6" s="3"/>
      <c r="P6" s="12" t="s">
        <v>1</v>
      </c>
      <c r="Q6" s="19">
        <v>225</v>
      </c>
      <c r="R6" s="19">
        <v>225</v>
      </c>
      <c r="S6" s="23">
        <f>R6-Q6</f>
        <v>0</v>
      </c>
      <c r="T6" s="1"/>
      <c r="U6" s="1"/>
      <c r="V6" s="1"/>
      <c r="W6" s="1"/>
      <c r="X6" s="8">
        <v>7251</v>
      </c>
      <c r="Y6" s="8">
        <v>17644</v>
      </c>
    </row>
    <row r="7" spans="1:25">
      <c r="A7" s="1">
        <v>1</v>
      </c>
      <c r="B7" s="15" t="s">
        <v>3</v>
      </c>
      <c r="C7" s="2">
        <v>2016</v>
      </c>
      <c r="D7" s="1">
        <v>30</v>
      </c>
      <c r="E7" s="15" t="s">
        <v>3</v>
      </c>
      <c r="F7" s="2">
        <v>2016</v>
      </c>
      <c r="G7" s="1"/>
      <c r="H7" s="27">
        <v>75</v>
      </c>
      <c r="I7" s="1"/>
      <c r="J7" s="1"/>
      <c r="K7" s="1"/>
      <c r="L7" s="31">
        <v>42675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>
        <v>1</v>
      </c>
      <c r="B8" s="15" t="s">
        <v>4</v>
      </c>
      <c r="C8" s="2">
        <v>2016</v>
      </c>
      <c r="D8" s="1">
        <v>31</v>
      </c>
      <c r="E8" s="4" t="s">
        <v>4</v>
      </c>
      <c r="F8" s="2">
        <v>2016</v>
      </c>
      <c r="G8" s="1"/>
      <c r="H8" s="27">
        <v>75</v>
      </c>
      <c r="I8" s="1"/>
      <c r="J8" s="1"/>
      <c r="K8" s="1"/>
      <c r="L8" s="31">
        <v>42705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>
      <c r="A9" s="1">
        <v>1</v>
      </c>
      <c r="B9" s="15" t="s">
        <v>7</v>
      </c>
      <c r="C9" s="2">
        <v>2017</v>
      </c>
      <c r="D9" s="1">
        <v>31</v>
      </c>
      <c r="E9" s="15" t="s">
        <v>7</v>
      </c>
      <c r="F9" s="2">
        <v>2017</v>
      </c>
      <c r="G9" s="1"/>
      <c r="H9" s="27">
        <v>75</v>
      </c>
      <c r="I9" s="1"/>
      <c r="J9" s="1"/>
      <c r="K9" s="1"/>
      <c r="L9" s="31">
        <v>42736</v>
      </c>
      <c r="M9" s="7">
        <f>SUM(H9:H11)</f>
        <v>225</v>
      </c>
      <c r="N9" s="1"/>
      <c r="O9" s="5"/>
      <c r="P9" s="10" t="s">
        <v>5</v>
      </c>
      <c r="Q9" s="8">
        <f>M9</f>
        <v>225</v>
      </c>
      <c r="R9" s="8">
        <v>225</v>
      </c>
      <c r="S9" s="23">
        <f>R9-Q9</f>
        <v>0</v>
      </c>
      <c r="T9" s="1"/>
      <c r="U9" s="10" t="s">
        <v>6</v>
      </c>
      <c r="V9" s="8">
        <v>600632.00000000023</v>
      </c>
    </row>
    <row r="10" spans="1:25">
      <c r="A10" s="12">
        <v>1</v>
      </c>
      <c r="B10" s="15" t="s">
        <v>8</v>
      </c>
      <c r="C10" s="13">
        <v>2017</v>
      </c>
      <c r="D10" s="12">
        <v>28</v>
      </c>
      <c r="E10" s="15" t="s">
        <v>8</v>
      </c>
      <c r="F10" s="13">
        <v>2017</v>
      </c>
      <c r="G10" s="12"/>
      <c r="H10" s="27">
        <v>75</v>
      </c>
      <c r="I10" s="12"/>
      <c r="J10" s="12"/>
      <c r="K10" s="12"/>
      <c r="L10" s="31">
        <v>42767</v>
      </c>
      <c r="M10" s="18"/>
      <c r="N10" s="12"/>
      <c r="O10" s="16"/>
      <c r="P10" s="33"/>
      <c r="Q10" s="19"/>
      <c r="R10" s="19"/>
      <c r="S10" s="23"/>
      <c r="T10" s="12"/>
      <c r="U10" s="33"/>
      <c r="V10" s="19"/>
    </row>
    <row r="11" spans="1:25">
      <c r="A11" s="1">
        <v>1</v>
      </c>
      <c r="B11" s="15" t="s">
        <v>9</v>
      </c>
      <c r="C11" s="2">
        <v>2017</v>
      </c>
      <c r="D11" s="1">
        <v>31</v>
      </c>
      <c r="E11" s="15" t="s">
        <v>9</v>
      </c>
      <c r="F11" s="2">
        <v>2017</v>
      </c>
      <c r="G11" s="1"/>
      <c r="H11" s="27">
        <v>75</v>
      </c>
      <c r="I11" s="3"/>
      <c r="J11" s="3"/>
      <c r="K11" s="1"/>
      <c r="L11" s="31">
        <v>42795</v>
      </c>
      <c r="M11" s="1"/>
      <c r="N11" s="1"/>
      <c r="O11" s="3"/>
      <c r="P11" s="1"/>
      <c r="Q11" s="1"/>
      <c r="R11" s="1"/>
      <c r="S11" s="1"/>
      <c r="T11" s="1"/>
      <c r="U11" s="1"/>
      <c r="V11" s="1"/>
    </row>
    <row r="12" spans="1:25">
      <c r="A12" s="1">
        <v>1</v>
      </c>
      <c r="B12" s="15" t="s">
        <v>11</v>
      </c>
      <c r="C12" s="2">
        <v>2017</v>
      </c>
      <c r="D12" s="1">
        <v>30</v>
      </c>
      <c r="E12" s="15" t="s">
        <v>11</v>
      </c>
      <c r="F12" s="2">
        <v>2017</v>
      </c>
      <c r="G12" s="1"/>
      <c r="H12" s="27">
        <v>75</v>
      </c>
      <c r="I12" s="1"/>
      <c r="J12" s="1"/>
      <c r="K12" s="1"/>
      <c r="L12" s="31">
        <v>42826</v>
      </c>
      <c r="M12" s="18">
        <f>SUM(H12:H14)</f>
        <v>225</v>
      </c>
      <c r="N12" s="1"/>
      <c r="O12" s="1"/>
      <c r="P12" s="20" t="s">
        <v>10</v>
      </c>
      <c r="Q12" s="19">
        <f>M12</f>
        <v>225</v>
      </c>
      <c r="R12" s="19">
        <v>225</v>
      </c>
      <c r="S12" s="23">
        <f>R12-Q12</f>
        <v>0</v>
      </c>
      <c r="T12" s="1"/>
      <c r="U12" s="1"/>
      <c r="V12" s="1"/>
    </row>
    <row r="13" spans="1:25">
      <c r="A13" s="1">
        <v>1</v>
      </c>
      <c r="B13" s="15" t="s">
        <v>12</v>
      </c>
      <c r="C13" s="2">
        <v>2017</v>
      </c>
      <c r="D13" s="1">
        <v>31</v>
      </c>
      <c r="E13" s="15" t="s">
        <v>12</v>
      </c>
      <c r="F13" s="2">
        <v>2017</v>
      </c>
      <c r="G13" s="1"/>
      <c r="H13" s="27">
        <v>75</v>
      </c>
      <c r="I13" s="1"/>
      <c r="J13" s="1"/>
      <c r="K13" s="1"/>
      <c r="L13" s="31">
        <v>42856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>
      <c r="A14" s="12">
        <v>1</v>
      </c>
      <c r="B14" s="15" t="s">
        <v>13</v>
      </c>
      <c r="C14" s="13">
        <v>2017</v>
      </c>
      <c r="D14" s="12">
        <v>30</v>
      </c>
      <c r="E14" s="15" t="s">
        <v>13</v>
      </c>
      <c r="F14" s="13">
        <v>2017</v>
      </c>
      <c r="G14" s="12"/>
      <c r="H14" s="27">
        <v>75</v>
      </c>
      <c r="I14" s="12"/>
      <c r="J14" s="12"/>
      <c r="K14" s="12"/>
      <c r="L14" s="31">
        <v>42887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5">
      <c r="A15" s="1">
        <v>1</v>
      </c>
      <c r="B15" s="15" t="s">
        <v>15</v>
      </c>
      <c r="C15" s="2">
        <v>2017</v>
      </c>
      <c r="D15" s="1">
        <v>31</v>
      </c>
      <c r="E15" s="17" t="s">
        <v>15</v>
      </c>
      <c r="F15" s="2">
        <v>2017</v>
      </c>
      <c r="G15" s="1"/>
      <c r="H15" s="27">
        <v>75</v>
      </c>
      <c r="I15" s="1"/>
      <c r="J15" s="1"/>
      <c r="K15" s="1"/>
      <c r="L15" s="31">
        <v>42917</v>
      </c>
      <c r="M15" s="18">
        <f>SUM(H15:H17)</f>
        <v>225</v>
      </c>
      <c r="N15" s="1"/>
      <c r="O15" s="5"/>
      <c r="P15" s="20" t="s">
        <v>14</v>
      </c>
      <c r="Q15" s="19">
        <f>M15</f>
        <v>225</v>
      </c>
      <c r="R15" s="19">
        <v>225</v>
      </c>
      <c r="S15" s="23">
        <f>R15-Q15</f>
        <v>0</v>
      </c>
      <c r="T15" s="1"/>
      <c r="U15" s="1"/>
      <c r="V15" s="1"/>
    </row>
    <row r="16" spans="1:25">
      <c r="A16" s="1">
        <v>1</v>
      </c>
      <c r="B16" s="15" t="s">
        <v>16</v>
      </c>
      <c r="C16" s="2">
        <v>2017</v>
      </c>
      <c r="D16" s="1">
        <v>31</v>
      </c>
      <c r="E16" s="17" t="s">
        <v>16</v>
      </c>
      <c r="F16" s="2">
        <v>2017</v>
      </c>
      <c r="G16" s="1"/>
      <c r="H16" s="27">
        <v>75</v>
      </c>
      <c r="I16" s="1"/>
      <c r="J16" s="1"/>
      <c r="K16" s="1"/>
      <c r="L16" s="31">
        <v>42948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5">
      <c r="A17" s="1">
        <v>1</v>
      </c>
      <c r="B17" s="17" t="s">
        <v>0</v>
      </c>
      <c r="C17" s="2">
        <v>2017</v>
      </c>
      <c r="D17" s="1">
        <v>30</v>
      </c>
      <c r="E17" s="17" t="s">
        <v>0</v>
      </c>
      <c r="F17" s="2">
        <v>2017</v>
      </c>
      <c r="G17" s="1"/>
      <c r="H17" s="27">
        <v>75</v>
      </c>
      <c r="I17" s="3"/>
      <c r="J17" s="3"/>
      <c r="K17" s="1"/>
      <c r="L17" s="31">
        <v>42979</v>
      </c>
      <c r="M17" s="1"/>
      <c r="N17" s="1"/>
      <c r="O17" s="3"/>
      <c r="P17" s="1"/>
      <c r="Q17" s="1"/>
      <c r="R17" s="1"/>
      <c r="S17" s="1"/>
      <c r="T17" s="1"/>
      <c r="U17" s="1"/>
      <c r="V17" s="1"/>
    </row>
    <row r="18" spans="1:25">
      <c r="A18" s="12">
        <v>1</v>
      </c>
      <c r="B18" s="17" t="s">
        <v>2</v>
      </c>
      <c r="C18" s="13">
        <v>2017</v>
      </c>
      <c r="D18" s="12">
        <v>31</v>
      </c>
      <c r="E18" s="17" t="s">
        <v>2</v>
      </c>
      <c r="F18" s="13">
        <v>2017</v>
      </c>
      <c r="G18" s="12"/>
      <c r="H18" s="27">
        <f>K18</f>
        <v>76.63000000000001</v>
      </c>
      <c r="I18" s="14" t="s">
        <v>42</v>
      </c>
      <c r="J18" s="14">
        <v>1650</v>
      </c>
      <c r="K18" s="12">
        <f>ROUNDUP(H17*J18/J5,2)</f>
        <v>76.63000000000001</v>
      </c>
      <c r="L18" s="31">
        <v>43009</v>
      </c>
      <c r="M18" s="18">
        <f>SUM(H18:H20)</f>
        <v>229.89</v>
      </c>
      <c r="N18" s="39">
        <f>(M18/M15)-1</f>
        <v>2.1733333333333382E-2</v>
      </c>
      <c r="O18" s="16">
        <v>43374</v>
      </c>
      <c r="P18" s="12" t="s">
        <v>17</v>
      </c>
      <c r="Q18" s="19">
        <f>M18</f>
        <v>229.89</v>
      </c>
      <c r="R18" s="19">
        <v>225</v>
      </c>
      <c r="S18" s="23">
        <f>R18-Q18</f>
        <v>-4.8899999999999864</v>
      </c>
      <c r="T18" s="12"/>
      <c r="U18" s="12"/>
      <c r="V18" s="12"/>
    </row>
    <row r="19" spans="1:25">
      <c r="A19" s="12">
        <v>1</v>
      </c>
      <c r="B19" s="15" t="s">
        <v>3</v>
      </c>
      <c r="C19" s="13">
        <v>2017</v>
      </c>
      <c r="D19" s="12">
        <v>30</v>
      </c>
      <c r="E19" s="15" t="s">
        <v>3</v>
      </c>
      <c r="F19" s="13">
        <v>2017</v>
      </c>
      <c r="G19" s="12"/>
      <c r="H19" s="26">
        <v>76.63</v>
      </c>
      <c r="I19" s="12"/>
      <c r="J19" s="12"/>
      <c r="K19" s="12"/>
      <c r="L19" s="31">
        <v>43040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</v>
      </c>
      <c r="B20" s="15" t="s">
        <v>4</v>
      </c>
      <c r="C20" s="13">
        <v>2017</v>
      </c>
      <c r="D20" s="12">
        <v>31</v>
      </c>
      <c r="E20" s="15" t="s">
        <v>4</v>
      </c>
      <c r="F20" s="13">
        <v>2017</v>
      </c>
      <c r="G20" s="12"/>
      <c r="H20" s="26">
        <v>76.63</v>
      </c>
      <c r="I20" s="12"/>
      <c r="J20" s="12"/>
      <c r="K20" s="12"/>
      <c r="L20" s="31">
        <v>43070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5">
      <c r="A21" s="12">
        <v>1</v>
      </c>
      <c r="B21" s="15" t="s">
        <v>7</v>
      </c>
      <c r="C21" s="13">
        <v>2018</v>
      </c>
      <c r="D21" s="12">
        <v>31</v>
      </c>
      <c r="E21" s="15" t="s">
        <v>7</v>
      </c>
      <c r="F21" s="13">
        <v>2017</v>
      </c>
      <c r="G21" s="12"/>
      <c r="H21" s="26">
        <v>76.63</v>
      </c>
      <c r="I21" s="12"/>
      <c r="J21" s="12"/>
      <c r="K21" s="12"/>
      <c r="L21" s="31">
        <v>43101</v>
      </c>
      <c r="M21" s="18">
        <f>SUM(H21:H23)</f>
        <v>229.89</v>
      </c>
      <c r="N21" s="12"/>
      <c r="O21" s="16"/>
      <c r="P21" s="33" t="s">
        <v>18</v>
      </c>
      <c r="Q21" s="19">
        <f>M21</f>
        <v>229.89</v>
      </c>
      <c r="R21" s="19">
        <v>225</v>
      </c>
      <c r="S21" s="23">
        <f>R21-Q21</f>
        <v>-4.8899999999999864</v>
      </c>
      <c r="T21" s="12"/>
      <c r="U21" s="33" t="s">
        <v>6</v>
      </c>
      <c r="V21" s="19">
        <v>600632.00000000023</v>
      </c>
    </row>
    <row r="22" spans="1:25">
      <c r="A22" s="12">
        <v>1</v>
      </c>
      <c r="B22" s="15" t="s">
        <v>8</v>
      </c>
      <c r="C22" s="13">
        <v>2018</v>
      </c>
      <c r="D22" s="12">
        <v>28</v>
      </c>
      <c r="E22" s="15" t="s">
        <v>8</v>
      </c>
      <c r="F22" s="13">
        <v>2018</v>
      </c>
      <c r="G22" s="12"/>
      <c r="H22" s="26">
        <v>76.63</v>
      </c>
      <c r="I22" s="12"/>
      <c r="J22" s="12"/>
      <c r="K22" s="12"/>
      <c r="L22" s="31">
        <v>43132</v>
      </c>
      <c r="M22" s="18"/>
      <c r="N22" s="12"/>
      <c r="O22" s="16"/>
      <c r="P22" s="33"/>
      <c r="Q22" s="19"/>
      <c r="R22" s="19"/>
      <c r="S22" s="23"/>
      <c r="T22" s="12"/>
      <c r="U22" s="33"/>
      <c r="V22" s="19"/>
    </row>
    <row r="23" spans="1:25">
      <c r="A23" s="12">
        <v>1</v>
      </c>
      <c r="B23" s="15" t="s">
        <v>9</v>
      </c>
      <c r="C23" s="13">
        <v>2018</v>
      </c>
      <c r="D23" s="12">
        <v>31</v>
      </c>
      <c r="E23" s="15" t="s">
        <v>9</v>
      </c>
      <c r="F23" s="13">
        <v>2018</v>
      </c>
      <c r="G23" s="12"/>
      <c r="H23" s="26">
        <v>76.63</v>
      </c>
      <c r="I23" s="14"/>
      <c r="J23" s="14"/>
      <c r="K23" s="12"/>
      <c r="L23" s="31">
        <v>43160</v>
      </c>
      <c r="M23" s="12"/>
      <c r="N23" s="12"/>
      <c r="O23" s="14"/>
      <c r="P23" s="12"/>
      <c r="Q23" s="12"/>
      <c r="R23" s="12"/>
      <c r="S23" s="12"/>
      <c r="T23" s="12"/>
      <c r="U23" s="12"/>
      <c r="V23" s="12"/>
    </row>
    <row r="24" spans="1:25">
      <c r="A24" s="12">
        <v>1</v>
      </c>
      <c r="B24" s="15" t="s">
        <v>11</v>
      </c>
      <c r="C24" s="13">
        <v>2018</v>
      </c>
      <c r="D24" s="12">
        <v>30</v>
      </c>
      <c r="E24" s="15" t="s">
        <v>11</v>
      </c>
      <c r="F24" s="13">
        <v>2018</v>
      </c>
      <c r="G24" s="12"/>
      <c r="H24" s="26">
        <v>76.63</v>
      </c>
      <c r="I24" s="12"/>
      <c r="J24" s="12"/>
      <c r="K24" s="12"/>
      <c r="L24" s="31">
        <v>43191</v>
      </c>
      <c r="M24" s="18">
        <f>SUM(H24:H26)</f>
        <v>229.89</v>
      </c>
      <c r="N24" s="12"/>
      <c r="O24" s="12"/>
      <c r="P24" s="12" t="s">
        <v>19</v>
      </c>
      <c r="Q24" s="19">
        <f>M24</f>
        <v>229.89</v>
      </c>
      <c r="R24" s="19">
        <v>225</v>
      </c>
      <c r="S24" s="23">
        <f>R24-Q24</f>
        <v>-4.8899999999999864</v>
      </c>
      <c r="T24" s="12"/>
      <c r="U24" s="12"/>
      <c r="V24" s="12"/>
    </row>
    <row r="25" spans="1:25">
      <c r="A25" s="12">
        <v>1</v>
      </c>
      <c r="B25" s="15" t="s">
        <v>12</v>
      </c>
      <c r="C25" s="13">
        <v>2018</v>
      </c>
      <c r="D25" s="12">
        <v>31</v>
      </c>
      <c r="E25" s="15" t="s">
        <v>12</v>
      </c>
      <c r="F25" s="13">
        <v>2018</v>
      </c>
      <c r="G25" s="12"/>
      <c r="H25" s="26">
        <v>76.63</v>
      </c>
      <c r="I25" s="12"/>
      <c r="J25" s="12"/>
      <c r="K25" s="12"/>
      <c r="L25" s="31">
        <v>43221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5">
      <c r="A26" s="12">
        <v>1</v>
      </c>
      <c r="B26" s="15" t="s">
        <v>13</v>
      </c>
      <c r="C26" s="13">
        <v>2018</v>
      </c>
      <c r="D26" s="12">
        <v>30</v>
      </c>
      <c r="E26" s="15" t="s">
        <v>13</v>
      </c>
      <c r="F26" s="13">
        <v>2018</v>
      </c>
      <c r="G26" s="12"/>
      <c r="H26" s="26">
        <v>76.63</v>
      </c>
      <c r="I26" s="12"/>
      <c r="J26" s="12"/>
      <c r="K26" s="12"/>
      <c r="L26" s="31">
        <v>43252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5">
      <c r="A27" s="12">
        <v>1</v>
      </c>
      <c r="B27" s="15" t="s">
        <v>15</v>
      </c>
      <c r="C27" s="13">
        <v>2018</v>
      </c>
      <c r="D27" s="12">
        <v>31</v>
      </c>
      <c r="E27" s="17" t="s">
        <v>15</v>
      </c>
      <c r="F27" s="13">
        <v>2018</v>
      </c>
      <c r="G27" s="12"/>
      <c r="H27" s="26">
        <v>76.63</v>
      </c>
      <c r="I27" s="12"/>
      <c r="J27" s="12"/>
      <c r="K27" s="12"/>
      <c r="L27" s="31">
        <v>43282</v>
      </c>
      <c r="M27" s="18">
        <f>SUM(H27:H29)</f>
        <v>229.89</v>
      </c>
      <c r="N27" s="12"/>
      <c r="O27" s="16"/>
      <c r="P27" s="20" t="s">
        <v>20</v>
      </c>
      <c r="Q27" s="19">
        <f>M27</f>
        <v>229.89</v>
      </c>
      <c r="R27" s="19">
        <v>225</v>
      </c>
      <c r="S27" s="23">
        <f>R27-Q27</f>
        <v>-4.8899999999999864</v>
      </c>
      <c r="T27" s="12"/>
      <c r="U27" s="12"/>
      <c r="V27" s="12"/>
    </row>
    <row r="28" spans="1:25">
      <c r="A28" s="12">
        <v>1</v>
      </c>
      <c r="B28" s="15" t="s">
        <v>16</v>
      </c>
      <c r="C28" s="13">
        <v>2018</v>
      </c>
      <c r="D28" s="12">
        <v>31</v>
      </c>
      <c r="E28" s="17" t="s">
        <v>16</v>
      </c>
      <c r="F28" s="13">
        <v>2018</v>
      </c>
      <c r="G28" s="12"/>
      <c r="H28" s="26">
        <v>76.63</v>
      </c>
      <c r="I28" s="12"/>
      <c r="J28" s="12"/>
      <c r="K28" s="12"/>
      <c r="L28" s="31">
        <v>43313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5">
      <c r="A29" s="12">
        <v>1</v>
      </c>
      <c r="B29" s="17" t="s">
        <v>0</v>
      </c>
      <c r="C29" s="13">
        <v>2018</v>
      </c>
      <c r="D29" s="12">
        <v>30</v>
      </c>
      <c r="E29" s="17" t="s">
        <v>0</v>
      </c>
      <c r="F29" s="13">
        <v>2018</v>
      </c>
      <c r="G29" s="12"/>
      <c r="H29" s="26">
        <v>76.63</v>
      </c>
      <c r="I29" s="14"/>
      <c r="J29" s="14"/>
      <c r="K29" s="12"/>
      <c r="L29" s="31">
        <v>43344</v>
      </c>
      <c r="M29" s="12"/>
      <c r="N29" s="12"/>
      <c r="O29" s="14"/>
      <c r="P29" s="12"/>
      <c r="Q29" s="12"/>
      <c r="R29" s="12"/>
      <c r="S29" s="12"/>
      <c r="T29" s="12"/>
      <c r="U29" s="12"/>
      <c r="V29" s="12"/>
    </row>
    <row r="30" spans="1:25">
      <c r="A30" s="12">
        <v>1</v>
      </c>
      <c r="B30" s="17" t="s">
        <v>2</v>
      </c>
      <c r="C30" s="13">
        <v>2018</v>
      </c>
      <c r="D30" s="12">
        <v>31</v>
      </c>
      <c r="E30" s="17" t="s">
        <v>2</v>
      </c>
      <c r="F30" s="13">
        <v>2018</v>
      </c>
      <c r="G30" s="12"/>
      <c r="H30" s="27">
        <f>K30</f>
        <v>77.61</v>
      </c>
      <c r="I30" s="14" t="s">
        <v>43</v>
      </c>
      <c r="J30" s="14">
        <v>1671</v>
      </c>
      <c r="K30" s="12">
        <f>ROUNDUP(H29*J30/J18,2)</f>
        <v>77.61</v>
      </c>
      <c r="L30" s="31">
        <v>43374</v>
      </c>
      <c r="M30" s="18">
        <f>SUM(H30:H32)</f>
        <v>232.82999999999998</v>
      </c>
      <c r="N30" s="39">
        <f>(M30/M27)-1</f>
        <v>1.2788725042411686E-2</v>
      </c>
      <c r="O30" s="16">
        <v>43739</v>
      </c>
      <c r="P30" s="12" t="s">
        <v>21</v>
      </c>
      <c r="Q30" s="19">
        <f>M30</f>
        <v>232.82999999999998</v>
      </c>
      <c r="R30" s="19">
        <v>230.92</v>
      </c>
      <c r="S30" s="23">
        <f>R30-Q30</f>
        <v>-1.9099999999999966</v>
      </c>
      <c r="T30" s="12"/>
      <c r="U30" s="12"/>
      <c r="V30" s="12"/>
    </row>
    <row r="31" spans="1:25">
      <c r="A31" s="12">
        <v>1</v>
      </c>
      <c r="B31" s="15" t="s">
        <v>3</v>
      </c>
      <c r="C31" s="13">
        <v>2018</v>
      </c>
      <c r="D31" s="12">
        <v>30</v>
      </c>
      <c r="E31" s="15" t="s">
        <v>3</v>
      </c>
      <c r="F31" s="13">
        <v>2018</v>
      </c>
      <c r="G31" s="12"/>
      <c r="H31" s="27">
        <v>77.61</v>
      </c>
      <c r="I31" s="12"/>
      <c r="J31" s="12"/>
      <c r="K31" s="12"/>
      <c r="L31" s="31">
        <v>43405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1</v>
      </c>
      <c r="B32" s="15" t="s">
        <v>4</v>
      </c>
      <c r="C32" s="13">
        <v>2018</v>
      </c>
      <c r="D32" s="12">
        <v>31</v>
      </c>
      <c r="E32" s="15" t="s">
        <v>4</v>
      </c>
      <c r="F32" s="13">
        <v>2018</v>
      </c>
      <c r="G32" s="12"/>
      <c r="H32" s="27">
        <v>77.61</v>
      </c>
      <c r="I32" s="12"/>
      <c r="J32" s="12"/>
      <c r="K32" s="12"/>
      <c r="L32" s="31">
        <v>43435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>
        <v>1</v>
      </c>
      <c r="B33" s="15" t="s">
        <v>7</v>
      </c>
      <c r="C33" s="13">
        <v>2019</v>
      </c>
      <c r="D33" s="12">
        <v>31</v>
      </c>
      <c r="E33" s="15" t="s">
        <v>7</v>
      </c>
      <c r="F33" s="13">
        <v>2019</v>
      </c>
      <c r="G33" s="12"/>
      <c r="H33" s="27">
        <v>77.61</v>
      </c>
      <c r="I33" s="12"/>
      <c r="J33" s="12"/>
      <c r="K33" s="12"/>
      <c r="L33" s="31">
        <v>43466</v>
      </c>
      <c r="M33" s="18">
        <f>SUM(H33:H35)</f>
        <v>232.82999999999998</v>
      </c>
      <c r="N33" s="12"/>
      <c r="O33" s="16"/>
      <c r="P33" s="33" t="s">
        <v>46</v>
      </c>
      <c r="Q33" s="19">
        <v>77.61</v>
      </c>
      <c r="R33" s="19">
        <v>76.63</v>
      </c>
      <c r="S33" s="23">
        <f>R33-Q33</f>
        <v>-0.98000000000000398</v>
      </c>
      <c r="T33" s="12"/>
      <c r="U33" s="33" t="s">
        <v>6</v>
      </c>
      <c r="V33" s="19">
        <v>600632.00000000023</v>
      </c>
    </row>
    <row r="34" spans="1:22">
      <c r="A34" s="12">
        <v>1</v>
      </c>
      <c r="B34" s="15" t="s">
        <v>8</v>
      </c>
      <c r="C34" s="13">
        <v>2019</v>
      </c>
      <c r="D34" s="12">
        <v>28</v>
      </c>
      <c r="E34" s="15" t="s">
        <v>8</v>
      </c>
      <c r="F34" s="13">
        <v>2019</v>
      </c>
      <c r="G34" s="12"/>
      <c r="H34" s="27">
        <v>77.61</v>
      </c>
      <c r="I34" s="12"/>
      <c r="J34" s="12"/>
      <c r="K34" s="12"/>
      <c r="L34" s="31">
        <v>43497</v>
      </c>
      <c r="M34" s="18"/>
      <c r="N34" s="12"/>
      <c r="O34" s="16"/>
      <c r="P34" s="33"/>
      <c r="Q34" s="19"/>
      <c r="R34" s="19"/>
      <c r="S34" s="23"/>
      <c r="T34" s="12"/>
      <c r="U34" s="33"/>
      <c r="V34" s="19"/>
    </row>
    <row r="35" spans="1:22">
      <c r="A35" s="12">
        <v>1</v>
      </c>
      <c r="B35" s="15" t="s">
        <v>9</v>
      </c>
      <c r="C35" s="13">
        <v>2019</v>
      </c>
      <c r="D35" s="12">
        <v>31</v>
      </c>
      <c r="E35" s="15" t="s">
        <v>9</v>
      </c>
      <c r="F35" s="13">
        <v>2019</v>
      </c>
      <c r="G35" s="12"/>
      <c r="H35" s="27">
        <v>77.61</v>
      </c>
      <c r="I35" s="14"/>
      <c r="J35" s="14"/>
      <c r="K35" s="12"/>
      <c r="L35" s="31">
        <v>43525</v>
      </c>
      <c r="M35" s="12"/>
      <c r="N35" s="12"/>
      <c r="O35" s="14"/>
      <c r="P35" s="12"/>
      <c r="Q35" s="12"/>
      <c r="R35" s="12"/>
      <c r="S35" s="12"/>
      <c r="T35" s="12"/>
      <c r="U35" s="12"/>
      <c r="V35" s="12"/>
    </row>
    <row r="36" spans="1:22">
      <c r="A36" s="12">
        <v>1</v>
      </c>
      <c r="B36" s="15" t="s">
        <v>11</v>
      </c>
      <c r="C36" s="13">
        <v>2019</v>
      </c>
      <c r="D36" s="12">
        <v>30</v>
      </c>
      <c r="E36" s="15" t="s">
        <v>11</v>
      </c>
      <c r="F36" s="13">
        <v>2019</v>
      </c>
      <c r="G36" s="12"/>
      <c r="H36" s="27">
        <v>77.61</v>
      </c>
      <c r="I36" s="12"/>
      <c r="J36" s="12"/>
      <c r="K36" s="12"/>
      <c r="L36" s="31">
        <v>43556</v>
      </c>
      <c r="M36" s="18">
        <f>SUM(H36:H38)</f>
        <v>232.82999999999998</v>
      </c>
      <c r="N36" s="12"/>
      <c r="O36" s="12"/>
      <c r="P36" s="12" t="s">
        <v>47</v>
      </c>
      <c r="Q36" s="19">
        <f>M36</f>
        <v>232.82999999999998</v>
      </c>
      <c r="R36" s="12"/>
      <c r="S36" s="12"/>
      <c r="T36" s="12"/>
      <c r="U36" s="12"/>
      <c r="V36" s="12"/>
    </row>
    <row r="37" spans="1:22">
      <c r="A37" s="12">
        <v>1</v>
      </c>
      <c r="B37" s="15" t="s">
        <v>12</v>
      </c>
      <c r="C37" s="13">
        <v>2019</v>
      </c>
      <c r="D37" s="12">
        <v>31</v>
      </c>
      <c r="E37" s="15" t="s">
        <v>12</v>
      </c>
      <c r="F37" s="13">
        <v>2019</v>
      </c>
      <c r="G37" s="12"/>
      <c r="H37" s="27">
        <v>77.61</v>
      </c>
      <c r="I37" s="12"/>
      <c r="J37" s="12"/>
      <c r="K37" s="12"/>
      <c r="L37" s="31">
        <v>43586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>
        <v>1</v>
      </c>
      <c r="B38" s="15" t="s">
        <v>13</v>
      </c>
      <c r="C38" s="13">
        <v>2019</v>
      </c>
      <c r="D38" s="12">
        <v>30</v>
      </c>
      <c r="E38" s="15" t="s">
        <v>13</v>
      </c>
      <c r="F38" s="13">
        <v>2019</v>
      </c>
      <c r="G38" s="12"/>
      <c r="H38" s="27">
        <v>77.61</v>
      </c>
      <c r="I38" s="12"/>
      <c r="J38" s="12"/>
      <c r="K38" s="12"/>
      <c r="L38" s="31">
        <v>43617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>
        <v>1</v>
      </c>
      <c r="B39" s="15" t="s">
        <v>15</v>
      </c>
      <c r="C39" s="13">
        <v>2019</v>
      </c>
      <c r="D39" s="12">
        <v>31</v>
      </c>
      <c r="E39" s="17" t="s">
        <v>15</v>
      </c>
      <c r="F39" s="13">
        <v>2019</v>
      </c>
      <c r="G39" s="12"/>
      <c r="H39" s="27">
        <v>77.61</v>
      </c>
      <c r="I39" s="12"/>
      <c r="J39" s="12"/>
      <c r="K39" s="12"/>
      <c r="L39" s="31">
        <v>43647</v>
      </c>
      <c r="M39" s="18">
        <f>SUM(H39:H41)</f>
        <v>232.82999999999998</v>
      </c>
      <c r="N39" s="12"/>
      <c r="O39" s="16"/>
      <c r="P39" s="20" t="s">
        <v>48</v>
      </c>
      <c r="Q39" s="19">
        <f>M39</f>
        <v>232.82999999999998</v>
      </c>
      <c r="R39" s="19"/>
      <c r="S39" s="23"/>
      <c r="T39" s="12"/>
      <c r="U39" s="12"/>
      <c r="V39" s="12"/>
    </row>
    <row r="40" spans="1:22">
      <c r="A40" s="12">
        <v>1</v>
      </c>
      <c r="B40" s="15" t="s">
        <v>16</v>
      </c>
      <c r="C40" s="13">
        <v>2019</v>
      </c>
      <c r="D40" s="12">
        <v>31</v>
      </c>
      <c r="E40" s="17" t="s">
        <v>16</v>
      </c>
      <c r="F40" s="13">
        <v>2019</v>
      </c>
      <c r="G40" s="12"/>
      <c r="H40" s="27">
        <v>77.61</v>
      </c>
      <c r="I40" s="12"/>
      <c r="J40" s="12"/>
      <c r="K40" s="12"/>
      <c r="L40" s="31">
        <v>43678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>
        <v>1</v>
      </c>
      <c r="B41" s="17" t="s">
        <v>0</v>
      </c>
      <c r="C41" s="13">
        <v>2019</v>
      </c>
      <c r="D41" s="12">
        <v>30</v>
      </c>
      <c r="E41" s="17" t="s">
        <v>0</v>
      </c>
      <c r="F41" s="13">
        <v>2019</v>
      </c>
      <c r="G41" s="12"/>
      <c r="H41" s="27">
        <v>77.61</v>
      </c>
      <c r="I41" s="14"/>
      <c r="J41" s="14"/>
      <c r="K41" s="12"/>
      <c r="L41" s="31">
        <v>43709</v>
      </c>
      <c r="M41" s="12"/>
      <c r="N41" s="12"/>
      <c r="O41" s="14"/>
      <c r="P41" s="12"/>
      <c r="Q41" s="12"/>
      <c r="R41" s="12"/>
      <c r="S41" s="19">
        <f>SUM(S5:S39)</f>
        <v>-69.949999999999946</v>
      </c>
      <c r="T41" s="12"/>
      <c r="U41" s="12"/>
      <c r="V41" s="12"/>
    </row>
    <row r="42" spans="1:22">
      <c r="A42" s="21">
        <v>1</v>
      </c>
      <c r="B42">
        <v>10</v>
      </c>
      <c r="C42" s="13">
        <v>2019</v>
      </c>
      <c r="D42" s="21">
        <v>31</v>
      </c>
      <c r="E42" s="21">
        <v>10</v>
      </c>
      <c r="F42" s="22">
        <v>2018</v>
      </c>
      <c r="I42" s="38" t="s">
        <v>44</v>
      </c>
    </row>
  </sheetData>
  <mergeCells count="3">
    <mergeCell ref="A3:C3"/>
    <mergeCell ref="D3:F3"/>
    <mergeCell ref="Q3:R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SOARES - Parking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2019-01-30T15:08:30Z</dcterms:created>
  <dcterms:modified xsi:type="dcterms:W3CDTF">2019-01-30T16:49:57Z</dcterms:modified>
</cp:coreProperties>
</file>