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Compte récapitulatif de gestion\"/>
    </mc:Choice>
  </mc:AlternateContent>
  <xr:revisionPtr revIDLastSave="0" documentId="13_ncr:1_{1730ABAD-E4C0-4FF1-907E-0F5F59DFF4B5}" xr6:coauthVersionLast="47" xr6:coauthVersionMax="47" xr10:uidLastSave="{00000000-0000-0000-0000-000000000000}"/>
  <bookViews>
    <workbookView xWindow="57480" yWindow="4380" windowWidth="29040" windowHeight="16440" tabRatio="550" firstSheet="5" activeTab="11" xr2:uid="{F289CDBD-C19F-47DD-988A-C66C66919D8F}"/>
  </bookViews>
  <sheets>
    <sheet name="Matrice" sheetId="2" r:id="rId1"/>
    <sheet name="Loyers - 1T22" sheetId="1" r:id="rId2"/>
    <sheet name="Loyers - 2T22" sheetId="3" r:id="rId3"/>
    <sheet name="Loyers - 3T22" sheetId="4" r:id="rId4"/>
    <sheet name="Feuil1" sheetId="7" r:id="rId5"/>
    <sheet name="Régularisation nouveau bail" sheetId="5" r:id="rId6"/>
    <sheet name="Feuil2" sheetId="12" r:id="rId7"/>
    <sheet name="Loyers - 4T22" sheetId="6" r:id="rId8"/>
    <sheet name="Loyers - 1T23" sheetId="8" r:id="rId9"/>
    <sheet name="Loyers - 2T23" sheetId="9" r:id="rId10"/>
    <sheet name="Loyers - 3T23" sheetId="10" r:id="rId11"/>
    <sheet name="Loyers - 4T23" sheetId="11" r:id="rId12"/>
  </sheets>
  <definedNames>
    <definedName name="_xlnm.Print_Area" localSheetId="2">'Loyers - 2T22'!$B$2:$L$53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2" l="1"/>
  <c r="J18" i="12"/>
  <c r="E18" i="12"/>
  <c r="K18" i="12" s="1"/>
  <c r="J17" i="12"/>
  <c r="E17" i="12"/>
  <c r="K17" i="12" s="1"/>
  <c r="J16" i="12"/>
  <c r="J20" i="12" s="1"/>
  <c r="E16" i="12"/>
  <c r="K16" i="12" s="1"/>
  <c r="K20" i="12" s="1"/>
  <c r="J12" i="12"/>
  <c r="E12" i="12"/>
  <c r="K12" i="12" s="1"/>
  <c r="J11" i="12"/>
  <c r="H11" i="12"/>
  <c r="K11" i="12" s="1"/>
  <c r="E11" i="12"/>
  <c r="K10" i="12"/>
  <c r="I10" i="11"/>
  <c r="J10" i="11" s="1"/>
  <c r="L10" i="11" s="1"/>
  <c r="I8" i="11"/>
  <c r="J8" i="11" s="1"/>
  <c r="L8" i="11" s="1"/>
  <c r="I7" i="11"/>
  <c r="J7" i="11" s="1"/>
  <c r="L7" i="11" s="1"/>
  <c r="K42" i="11"/>
  <c r="K44" i="11" s="1"/>
  <c r="H42" i="11"/>
  <c r="H44" i="11" s="1"/>
  <c r="G42" i="11"/>
  <c r="G44" i="11" s="1"/>
  <c r="F42" i="11"/>
  <c r="F44" i="11" s="1"/>
  <c r="E42" i="11"/>
  <c r="E44" i="11" s="1"/>
  <c r="I41" i="11"/>
  <c r="J41" i="11" s="1"/>
  <c r="L41" i="11" s="1"/>
  <c r="I40" i="11"/>
  <c r="J40" i="11" s="1"/>
  <c r="I39" i="11"/>
  <c r="K34" i="11"/>
  <c r="I32" i="11"/>
  <c r="I34" i="11" s="1"/>
  <c r="H32" i="11"/>
  <c r="H34" i="11" s="1"/>
  <c r="G32" i="11"/>
  <c r="G34" i="11" s="1"/>
  <c r="F32" i="11"/>
  <c r="F34" i="11" s="1"/>
  <c r="E32" i="11"/>
  <c r="E34" i="11" s="1"/>
  <c r="J31" i="11"/>
  <c r="L31" i="11" s="1"/>
  <c r="J30" i="11"/>
  <c r="L30" i="11" s="1"/>
  <c r="J29" i="11"/>
  <c r="L29" i="11" s="1"/>
  <c r="L22" i="11"/>
  <c r="L24" i="11" s="1"/>
  <c r="K22" i="11"/>
  <c r="K24" i="11" s="1"/>
  <c r="J22" i="11"/>
  <c r="J24" i="11" s="1"/>
  <c r="I22" i="11"/>
  <c r="I24" i="11" s="1"/>
  <c r="H22" i="11"/>
  <c r="H24" i="11" s="1"/>
  <c r="G22" i="11"/>
  <c r="G24" i="11" s="1"/>
  <c r="F22" i="11"/>
  <c r="F24" i="11" s="1"/>
  <c r="E22" i="11"/>
  <c r="E24" i="11" s="1"/>
  <c r="K15" i="11"/>
  <c r="H13" i="11"/>
  <c r="H15" i="11" s="1"/>
  <c r="G13" i="11"/>
  <c r="G15" i="11" s="1"/>
  <c r="F13" i="11"/>
  <c r="F15" i="11" s="1"/>
  <c r="E13" i="11"/>
  <c r="E15" i="11" s="1"/>
  <c r="J12" i="11"/>
  <c r="L12" i="11" s="1"/>
  <c r="J11" i="11"/>
  <c r="L11" i="11" s="1"/>
  <c r="I9" i="11"/>
  <c r="J9" i="11" s="1"/>
  <c r="L9" i="11" s="1"/>
  <c r="I6" i="11"/>
  <c r="J10" i="10"/>
  <c r="L10" i="10" s="1"/>
  <c r="J9" i="10"/>
  <c r="L9" i="10" s="1"/>
  <c r="K41" i="10"/>
  <c r="K43" i="10" s="1"/>
  <c r="H41" i="10"/>
  <c r="H43" i="10" s="1"/>
  <c r="G41" i="10"/>
  <c r="G43" i="10" s="1"/>
  <c r="F41" i="10"/>
  <c r="F43" i="10" s="1"/>
  <c r="E41" i="10"/>
  <c r="E43" i="10" s="1"/>
  <c r="I40" i="10"/>
  <c r="J40" i="10" s="1"/>
  <c r="L40" i="10" s="1"/>
  <c r="I39" i="10"/>
  <c r="J39" i="10" s="1"/>
  <c r="L39" i="10" s="1"/>
  <c r="I38" i="10"/>
  <c r="J38" i="10" s="1"/>
  <c r="K33" i="10"/>
  <c r="I31" i="10"/>
  <c r="I33" i="10" s="1"/>
  <c r="H31" i="10"/>
  <c r="H33" i="10" s="1"/>
  <c r="G31" i="10"/>
  <c r="G33" i="10" s="1"/>
  <c r="F31" i="10"/>
  <c r="F33" i="10" s="1"/>
  <c r="E31" i="10"/>
  <c r="E33" i="10" s="1"/>
  <c r="J30" i="10"/>
  <c r="L30" i="10" s="1"/>
  <c r="J29" i="10"/>
  <c r="L29" i="10" s="1"/>
  <c r="J28" i="10"/>
  <c r="L28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K12" i="10"/>
  <c r="K14" i="10" s="1"/>
  <c r="H12" i="10"/>
  <c r="H14" i="10" s="1"/>
  <c r="G12" i="10"/>
  <c r="G14" i="10" s="1"/>
  <c r="F12" i="10"/>
  <c r="F14" i="10" s="1"/>
  <c r="E12" i="10"/>
  <c r="E14" i="10" s="1"/>
  <c r="J11" i="10"/>
  <c r="L11" i="10" s="1"/>
  <c r="J8" i="10"/>
  <c r="L8" i="10" s="1"/>
  <c r="I7" i="10"/>
  <c r="I12" i="10" s="1"/>
  <c r="I14" i="10" s="1"/>
  <c r="J6" i="10"/>
  <c r="L6" i="10" s="1"/>
  <c r="I6" i="10"/>
  <c r="K39" i="9"/>
  <c r="K41" i="9" s="1"/>
  <c r="I39" i="9"/>
  <c r="I41" i="9" s="1"/>
  <c r="H39" i="9"/>
  <c r="H41" i="9" s="1"/>
  <c r="G39" i="9"/>
  <c r="G41" i="9" s="1"/>
  <c r="F39" i="9"/>
  <c r="F41" i="9" s="1"/>
  <c r="E39" i="9"/>
  <c r="E41" i="9" s="1"/>
  <c r="I38" i="9"/>
  <c r="J38" i="9" s="1"/>
  <c r="L38" i="9" s="1"/>
  <c r="J37" i="9"/>
  <c r="L37" i="9" s="1"/>
  <c r="I37" i="9"/>
  <c r="I36" i="9"/>
  <c r="J36" i="9" s="1"/>
  <c r="K31" i="9"/>
  <c r="I31" i="9"/>
  <c r="G31" i="9"/>
  <c r="E31" i="9"/>
  <c r="I29" i="9"/>
  <c r="H29" i="9"/>
  <c r="H31" i="9" s="1"/>
  <c r="G29" i="9"/>
  <c r="F29" i="9"/>
  <c r="F31" i="9" s="1"/>
  <c r="E29" i="9"/>
  <c r="L28" i="9"/>
  <c r="J28" i="9"/>
  <c r="J27" i="9"/>
  <c r="L27" i="9" s="1"/>
  <c r="L26" i="9"/>
  <c r="L29" i="9" s="1"/>
  <c r="L31" i="9" s="1"/>
  <c r="J26" i="9"/>
  <c r="J29" i="9" s="1"/>
  <c r="J31" i="9" s="1"/>
  <c r="L19" i="9"/>
  <c r="L21" i="9" s="1"/>
  <c r="K19" i="9"/>
  <c r="K21" i="9" s="1"/>
  <c r="J19" i="9"/>
  <c r="J21" i="9" s="1"/>
  <c r="I19" i="9"/>
  <c r="I21" i="9" s="1"/>
  <c r="H19" i="9"/>
  <c r="H21" i="9" s="1"/>
  <c r="G19" i="9"/>
  <c r="G21" i="9" s="1"/>
  <c r="F19" i="9"/>
  <c r="F21" i="9" s="1"/>
  <c r="E19" i="9"/>
  <c r="E21" i="9" s="1"/>
  <c r="K10" i="9"/>
  <c r="K12" i="9" s="1"/>
  <c r="H10" i="9"/>
  <c r="H12" i="9" s="1"/>
  <c r="G10" i="9"/>
  <c r="G12" i="9" s="1"/>
  <c r="F10" i="9"/>
  <c r="F12" i="9" s="1"/>
  <c r="E10" i="9"/>
  <c r="E12" i="9" s="1"/>
  <c r="L9" i="9"/>
  <c r="J9" i="9"/>
  <c r="J8" i="9"/>
  <c r="L8" i="9" s="1"/>
  <c r="I7" i="9"/>
  <c r="J7" i="9" s="1"/>
  <c r="L7" i="9" s="1"/>
  <c r="J6" i="9"/>
  <c r="I6" i="9"/>
  <c r="I10" i="9" s="1"/>
  <c r="I12" i="9" s="1"/>
  <c r="I43" i="9" s="1"/>
  <c r="J39" i="8"/>
  <c r="J36" i="8"/>
  <c r="I39" i="8"/>
  <c r="I38" i="8"/>
  <c r="I37" i="8"/>
  <c r="I36" i="8"/>
  <c r="J14" i="12" l="1"/>
  <c r="L14" i="12" s="1"/>
  <c r="K14" i="12"/>
  <c r="L20" i="12"/>
  <c r="L32" i="11"/>
  <c r="L34" i="11" s="1"/>
  <c r="I42" i="11"/>
  <c r="I44" i="11" s="1"/>
  <c r="J39" i="11"/>
  <c r="L39" i="11" s="1"/>
  <c r="G46" i="11"/>
  <c r="I13" i="11"/>
  <c r="I15" i="11" s="1"/>
  <c r="K46" i="11"/>
  <c r="K48" i="11" s="1"/>
  <c r="E46" i="11"/>
  <c r="F46" i="11"/>
  <c r="H46" i="11"/>
  <c r="L40" i="11"/>
  <c r="J6" i="11"/>
  <c r="J32" i="11"/>
  <c r="J34" i="11" s="1"/>
  <c r="G45" i="10"/>
  <c r="L31" i="10"/>
  <c r="L33" i="10" s="1"/>
  <c r="H45" i="10"/>
  <c r="K45" i="10"/>
  <c r="K47" i="10" s="1"/>
  <c r="E45" i="10"/>
  <c r="L38" i="10"/>
  <c r="L41" i="10" s="1"/>
  <c r="L43" i="10" s="1"/>
  <c r="J41" i="10"/>
  <c r="J43" i="10" s="1"/>
  <c r="F45" i="10"/>
  <c r="J31" i="10"/>
  <c r="J33" i="10" s="1"/>
  <c r="J7" i="10"/>
  <c r="L7" i="10" s="1"/>
  <c r="L12" i="10" s="1"/>
  <c r="L14" i="10" s="1"/>
  <c r="I41" i="10"/>
  <c r="I43" i="10" s="1"/>
  <c r="I45" i="10" s="1"/>
  <c r="E43" i="9"/>
  <c r="F43" i="9"/>
  <c r="J10" i="9"/>
  <c r="J12" i="9" s="1"/>
  <c r="G43" i="9"/>
  <c r="H43" i="9"/>
  <c r="J39" i="9"/>
  <c r="J41" i="9" s="1"/>
  <c r="L36" i="9"/>
  <c r="L39" i="9" s="1"/>
  <c r="L41" i="9" s="1"/>
  <c r="K43" i="9"/>
  <c r="K45" i="9" s="1"/>
  <c r="L6" i="9"/>
  <c r="L10" i="9" s="1"/>
  <c r="L12" i="9" s="1"/>
  <c r="L21" i="12" l="1"/>
  <c r="I46" i="11"/>
  <c r="L42" i="11"/>
  <c r="L44" i="11" s="1"/>
  <c r="J42" i="11"/>
  <c r="J44" i="11" s="1"/>
  <c r="J13" i="11"/>
  <c r="J15" i="11" s="1"/>
  <c r="L6" i="11"/>
  <c r="L13" i="11" s="1"/>
  <c r="L15" i="11" s="1"/>
  <c r="L45" i="10"/>
  <c r="J12" i="10"/>
  <c r="J14" i="10" s="1"/>
  <c r="J45" i="10" s="1"/>
  <c r="J43" i="9"/>
  <c r="L43" i="9"/>
  <c r="L46" i="11" l="1"/>
  <c r="J46" i="11"/>
  <c r="L34" i="5" l="1"/>
  <c r="M28" i="5"/>
  <c r="L28" i="5"/>
  <c r="M34" i="5"/>
  <c r="J25" i="5" l="1"/>
  <c r="L32" i="5"/>
  <c r="G32" i="5"/>
  <c r="M32" i="5" s="1"/>
  <c r="L31" i="5"/>
  <c r="G31" i="5"/>
  <c r="M31" i="5" s="1"/>
  <c r="M24" i="5"/>
  <c r="L36" i="5"/>
  <c r="L30" i="5"/>
  <c r="G30" i="5"/>
  <c r="M30" i="5" s="1"/>
  <c r="L26" i="5"/>
  <c r="G26" i="5"/>
  <c r="M26" i="5" s="1"/>
  <c r="L25" i="5"/>
  <c r="G25" i="5"/>
  <c r="I39" i="6"/>
  <c r="I38" i="6"/>
  <c r="I37" i="6"/>
  <c r="M25" i="5" l="1"/>
  <c r="K39" i="8"/>
  <c r="K41" i="8" s="1"/>
  <c r="H39" i="8"/>
  <c r="H41" i="8" s="1"/>
  <c r="G39" i="8"/>
  <c r="G41" i="8" s="1"/>
  <c r="F39" i="8"/>
  <c r="F41" i="8" s="1"/>
  <c r="E39" i="8"/>
  <c r="E41" i="8" s="1"/>
  <c r="J38" i="8"/>
  <c r="L38" i="8" s="1"/>
  <c r="J37" i="8"/>
  <c r="L37" i="8" s="1"/>
  <c r="K31" i="8"/>
  <c r="I29" i="8"/>
  <c r="I31" i="8" s="1"/>
  <c r="H29" i="8"/>
  <c r="H31" i="8" s="1"/>
  <c r="G29" i="8"/>
  <c r="G31" i="8" s="1"/>
  <c r="F29" i="8"/>
  <c r="F31" i="8" s="1"/>
  <c r="E29" i="8"/>
  <c r="E31" i="8" s="1"/>
  <c r="J28" i="8"/>
  <c r="L28" i="8" s="1"/>
  <c r="J27" i="8"/>
  <c r="L27" i="8" s="1"/>
  <c r="J26" i="8"/>
  <c r="L19" i="8"/>
  <c r="L21" i="8" s="1"/>
  <c r="K19" i="8"/>
  <c r="K21" i="8" s="1"/>
  <c r="J19" i="8"/>
  <c r="J21" i="8" s="1"/>
  <c r="I19" i="8"/>
  <c r="I21" i="8" s="1"/>
  <c r="H19" i="8"/>
  <c r="H21" i="8" s="1"/>
  <c r="G19" i="8"/>
  <c r="G21" i="8" s="1"/>
  <c r="F19" i="8"/>
  <c r="F21" i="8" s="1"/>
  <c r="E19" i="8"/>
  <c r="E21" i="8" s="1"/>
  <c r="K10" i="8"/>
  <c r="K12" i="8" s="1"/>
  <c r="H10" i="8"/>
  <c r="H12" i="8" s="1"/>
  <c r="G10" i="8"/>
  <c r="G12" i="8" s="1"/>
  <c r="F10" i="8"/>
  <c r="F12" i="8" s="1"/>
  <c r="E10" i="8"/>
  <c r="E12" i="8" s="1"/>
  <c r="E43" i="8" s="1"/>
  <c r="L9" i="8"/>
  <c r="J9" i="8"/>
  <c r="J8" i="8"/>
  <c r="L8" i="8" s="1"/>
  <c r="I7" i="8"/>
  <c r="J7" i="8" s="1"/>
  <c r="L7" i="8" s="1"/>
  <c r="I6" i="8"/>
  <c r="J6" i="8" s="1"/>
  <c r="K25" i="7"/>
  <c r="H25" i="7"/>
  <c r="G25" i="7"/>
  <c r="F25" i="7"/>
  <c r="E25" i="7"/>
  <c r="K23" i="7"/>
  <c r="J23" i="7"/>
  <c r="J25" i="7" s="1"/>
  <c r="I23" i="7"/>
  <c r="I25" i="7" s="1"/>
  <c r="H23" i="7"/>
  <c r="G23" i="7"/>
  <c r="F23" i="7"/>
  <c r="E23" i="7"/>
  <c r="L22" i="7"/>
  <c r="J22" i="7"/>
  <c r="I22" i="7"/>
  <c r="L21" i="7"/>
  <c r="J21" i="7"/>
  <c r="I21" i="7"/>
  <c r="L20" i="7"/>
  <c r="L23" i="7" s="1"/>
  <c r="L25" i="7" s="1"/>
  <c r="J20" i="7"/>
  <c r="I20" i="7"/>
  <c r="K15" i="7"/>
  <c r="I15" i="7"/>
  <c r="H15" i="7"/>
  <c r="G15" i="7"/>
  <c r="F15" i="7"/>
  <c r="E15" i="7"/>
  <c r="K13" i="7"/>
  <c r="J13" i="7"/>
  <c r="J15" i="7" s="1"/>
  <c r="I13" i="7"/>
  <c r="H13" i="7"/>
  <c r="G13" i="7"/>
  <c r="F13" i="7"/>
  <c r="E13" i="7"/>
  <c r="L12" i="7"/>
  <c r="L13" i="7" s="1"/>
  <c r="L15" i="7" s="1"/>
  <c r="J12" i="7"/>
  <c r="L11" i="7"/>
  <c r="J11" i="7"/>
  <c r="L10" i="7"/>
  <c r="J10" i="7"/>
  <c r="K11" i="6"/>
  <c r="K13" i="6" s="1"/>
  <c r="I8" i="5"/>
  <c r="J8" i="5" s="1"/>
  <c r="L8" i="5" s="1"/>
  <c r="I11" i="5"/>
  <c r="J11" i="5" s="1"/>
  <c r="L11" i="5" s="1"/>
  <c r="J8" i="6"/>
  <c r="L8" i="6" s="1"/>
  <c r="I8" i="6"/>
  <c r="J9" i="6"/>
  <c r="L9" i="6"/>
  <c r="K40" i="6"/>
  <c r="K42" i="6" s="1"/>
  <c r="H40" i="6"/>
  <c r="H42" i="6" s="1"/>
  <c r="G40" i="6"/>
  <c r="G42" i="6" s="1"/>
  <c r="F40" i="6"/>
  <c r="F42" i="6" s="1"/>
  <c r="E40" i="6"/>
  <c r="E42" i="6" s="1"/>
  <c r="J39" i="6"/>
  <c r="L39" i="6" s="1"/>
  <c r="J38" i="6"/>
  <c r="L38" i="6" s="1"/>
  <c r="K30" i="6"/>
  <c r="K32" i="6" s="1"/>
  <c r="I30" i="6"/>
  <c r="I32" i="6" s="1"/>
  <c r="H30" i="6"/>
  <c r="H32" i="6" s="1"/>
  <c r="G30" i="6"/>
  <c r="G32" i="6" s="1"/>
  <c r="F30" i="6"/>
  <c r="F32" i="6" s="1"/>
  <c r="E30" i="6"/>
  <c r="E32" i="6" s="1"/>
  <c r="J29" i="6"/>
  <c r="J28" i="6"/>
  <c r="L28" i="6" s="1"/>
  <c r="J27" i="6"/>
  <c r="L27" i="6" s="1"/>
  <c r="L20" i="6"/>
  <c r="L22" i="6" s="1"/>
  <c r="K20" i="6"/>
  <c r="K22" i="6" s="1"/>
  <c r="J20" i="6"/>
  <c r="J22" i="6" s="1"/>
  <c r="I20" i="6"/>
  <c r="I22" i="6" s="1"/>
  <c r="H20" i="6"/>
  <c r="H22" i="6" s="1"/>
  <c r="G20" i="6"/>
  <c r="G22" i="6" s="1"/>
  <c r="F20" i="6"/>
  <c r="F22" i="6" s="1"/>
  <c r="E20" i="6"/>
  <c r="E22" i="6" s="1"/>
  <c r="H11" i="6"/>
  <c r="H13" i="6" s="1"/>
  <c r="G11" i="6"/>
  <c r="G13" i="6" s="1"/>
  <c r="F11" i="6"/>
  <c r="F13" i="6" s="1"/>
  <c r="E11" i="6"/>
  <c r="E13" i="6" s="1"/>
  <c r="J10" i="6"/>
  <c r="L10" i="6" s="1"/>
  <c r="I7" i="6"/>
  <c r="J7" i="6" s="1"/>
  <c r="L7" i="6" s="1"/>
  <c r="I6" i="6"/>
  <c r="I13" i="5"/>
  <c r="J13" i="5" s="1"/>
  <c r="L13" i="5" s="1"/>
  <c r="J9" i="5"/>
  <c r="L9" i="5" s="1"/>
  <c r="I10" i="5"/>
  <c r="J10" i="5" s="1"/>
  <c r="L10" i="5" s="1"/>
  <c r="I7" i="5"/>
  <c r="J7" i="5" s="1"/>
  <c r="L7" i="5" s="1"/>
  <c r="K16" i="5"/>
  <c r="K18" i="5" s="1"/>
  <c r="H16" i="5"/>
  <c r="H18" i="5" s="1"/>
  <c r="G16" i="5"/>
  <c r="G18" i="5" s="1"/>
  <c r="F16" i="5"/>
  <c r="F18" i="5" s="1"/>
  <c r="E16" i="5"/>
  <c r="E18" i="5" s="1"/>
  <c r="J15" i="5"/>
  <c r="L15" i="5" s="1"/>
  <c r="J14" i="5"/>
  <c r="L14" i="5" s="1"/>
  <c r="I12" i="5"/>
  <c r="J12" i="5" s="1"/>
  <c r="L12" i="5" s="1"/>
  <c r="I6" i="5"/>
  <c r="J30" i="3"/>
  <c r="L30" i="3" s="1"/>
  <c r="J30" i="4"/>
  <c r="J31" i="3"/>
  <c r="I8" i="4"/>
  <c r="J8" i="4" s="1"/>
  <c r="N10" i="5" l="1"/>
  <c r="K43" i="8"/>
  <c r="K45" i="8" s="1"/>
  <c r="G43" i="8"/>
  <c r="F43" i="8"/>
  <c r="I10" i="8"/>
  <c r="I12" i="8" s="1"/>
  <c r="J29" i="8"/>
  <c r="J31" i="8" s="1"/>
  <c r="I41" i="8"/>
  <c r="H43" i="8"/>
  <c r="L26" i="8"/>
  <c r="L29" i="8" s="1"/>
  <c r="L31" i="8" s="1"/>
  <c r="L6" i="8"/>
  <c r="I11" i="6"/>
  <c r="I13" i="6" s="1"/>
  <c r="J6" i="6"/>
  <c r="L6" i="6" s="1"/>
  <c r="L11" i="6" s="1"/>
  <c r="L13" i="6" s="1"/>
  <c r="H44" i="6"/>
  <c r="I40" i="6"/>
  <c r="I42" i="6" s="1"/>
  <c r="G44" i="6"/>
  <c r="K44" i="6"/>
  <c r="K46" i="6" s="1"/>
  <c r="J30" i="6"/>
  <c r="J32" i="6" s="1"/>
  <c r="E44" i="6"/>
  <c r="J11" i="6"/>
  <c r="J13" i="6" s="1"/>
  <c r="F44" i="6"/>
  <c r="L29" i="6"/>
  <c r="L30" i="6" s="1"/>
  <c r="L32" i="6" s="1"/>
  <c r="J37" i="6"/>
  <c r="I16" i="5"/>
  <c r="I18" i="5" s="1"/>
  <c r="J6" i="5"/>
  <c r="K41" i="4"/>
  <c r="K43" i="4" s="1"/>
  <c r="H41" i="4"/>
  <c r="H43" i="4" s="1"/>
  <c r="G41" i="4"/>
  <c r="G43" i="4" s="1"/>
  <c r="F41" i="4"/>
  <c r="F43" i="4" s="1"/>
  <c r="E41" i="4"/>
  <c r="E43" i="4" s="1"/>
  <c r="I40" i="4"/>
  <c r="J40" i="4" s="1"/>
  <c r="L40" i="4" s="1"/>
  <c r="I39" i="4"/>
  <c r="J39" i="4" s="1"/>
  <c r="L39" i="4" s="1"/>
  <c r="I38" i="4"/>
  <c r="J38" i="4" s="1"/>
  <c r="K31" i="4"/>
  <c r="K33" i="4" s="1"/>
  <c r="I31" i="4"/>
  <c r="I33" i="4" s="1"/>
  <c r="H31" i="4"/>
  <c r="H33" i="4" s="1"/>
  <c r="G31" i="4"/>
  <c r="G33" i="4" s="1"/>
  <c r="F31" i="4"/>
  <c r="F33" i="4" s="1"/>
  <c r="E31" i="4"/>
  <c r="E33" i="4" s="1"/>
  <c r="L30" i="4"/>
  <c r="J29" i="4"/>
  <c r="L29" i="4" s="1"/>
  <c r="J28" i="4"/>
  <c r="L21" i="4"/>
  <c r="L23" i="4" s="1"/>
  <c r="K21" i="4"/>
  <c r="K23" i="4" s="1"/>
  <c r="J21" i="4"/>
  <c r="J23" i="4" s="1"/>
  <c r="I21" i="4"/>
  <c r="I23" i="4" s="1"/>
  <c r="H21" i="4"/>
  <c r="H23" i="4" s="1"/>
  <c r="G21" i="4"/>
  <c r="G23" i="4" s="1"/>
  <c r="F21" i="4"/>
  <c r="F23" i="4" s="1"/>
  <c r="E21" i="4"/>
  <c r="E23" i="4" s="1"/>
  <c r="K12" i="4"/>
  <c r="K14" i="4" s="1"/>
  <c r="H12" i="4"/>
  <c r="H14" i="4" s="1"/>
  <c r="G12" i="4"/>
  <c r="G14" i="4" s="1"/>
  <c r="F12" i="4"/>
  <c r="F14" i="4" s="1"/>
  <c r="E12" i="4"/>
  <c r="E14" i="4" s="1"/>
  <c r="E45" i="4" s="1"/>
  <c r="L11" i="4"/>
  <c r="J11" i="4"/>
  <c r="L10" i="4"/>
  <c r="J10" i="4"/>
  <c r="J9" i="4"/>
  <c r="I9" i="4"/>
  <c r="I12" i="4" s="1"/>
  <c r="L8" i="4"/>
  <c r="J7" i="4"/>
  <c r="L7" i="4" s="1"/>
  <c r="I6" i="4"/>
  <c r="I14" i="4" s="1"/>
  <c r="K42" i="3"/>
  <c r="K44" i="3" s="1"/>
  <c r="H42" i="3"/>
  <c r="H44" i="3" s="1"/>
  <c r="G42" i="3"/>
  <c r="G44" i="3" s="1"/>
  <c r="F42" i="3"/>
  <c r="F44" i="3" s="1"/>
  <c r="E42" i="3"/>
  <c r="E44" i="3" s="1"/>
  <c r="I41" i="3"/>
  <c r="J41" i="3" s="1"/>
  <c r="L41" i="3" s="1"/>
  <c r="I40" i="3"/>
  <c r="J40" i="3" s="1"/>
  <c r="L40" i="3" s="1"/>
  <c r="I39" i="3"/>
  <c r="K32" i="3"/>
  <c r="K34" i="3" s="1"/>
  <c r="I32" i="3"/>
  <c r="I34" i="3" s="1"/>
  <c r="H32" i="3"/>
  <c r="H34" i="3" s="1"/>
  <c r="G32" i="3"/>
  <c r="G34" i="3" s="1"/>
  <c r="F32" i="3"/>
  <c r="F34" i="3" s="1"/>
  <c r="E32" i="3"/>
  <c r="E34" i="3" s="1"/>
  <c r="L31" i="3"/>
  <c r="J29" i="3"/>
  <c r="L29" i="3" s="1"/>
  <c r="J28" i="3"/>
  <c r="L28" i="3" s="1"/>
  <c r="L21" i="3"/>
  <c r="L23" i="3" s="1"/>
  <c r="K21" i="3"/>
  <c r="K23" i="3" s="1"/>
  <c r="J21" i="3"/>
  <c r="J23" i="3" s="1"/>
  <c r="I21" i="3"/>
  <c r="I23" i="3" s="1"/>
  <c r="H21" i="3"/>
  <c r="H23" i="3" s="1"/>
  <c r="G21" i="3"/>
  <c r="G23" i="3" s="1"/>
  <c r="F21" i="3"/>
  <c r="F23" i="3" s="1"/>
  <c r="E21" i="3"/>
  <c r="E23" i="3" s="1"/>
  <c r="K12" i="3"/>
  <c r="K14" i="3" s="1"/>
  <c r="H12" i="3"/>
  <c r="H14" i="3" s="1"/>
  <c r="G12" i="3"/>
  <c r="G14" i="3" s="1"/>
  <c r="F12" i="3"/>
  <c r="F14" i="3" s="1"/>
  <c r="E12" i="3"/>
  <c r="E14" i="3" s="1"/>
  <c r="J11" i="3"/>
  <c r="L11" i="3" s="1"/>
  <c r="J10" i="3"/>
  <c r="L10" i="3" s="1"/>
  <c r="I9" i="3"/>
  <c r="J9" i="3" s="1"/>
  <c r="L9" i="3" s="1"/>
  <c r="J8" i="3"/>
  <c r="L8" i="3" s="1"/>
  <c r="J7" i="3"/>
  <c r="L7" i="3" s="1"/>
  <c r="I6" i="3"/>
  <c r="J39" i="2"/>
  <c r="J38" i="2"/>
  <c r="J37" i="2"/>
  <c r="J29" i="2"/>
  <c r="J28" i="2"/>
  <c r="J27" i="2"/>
  <c r="J10" i="2"/>
  <c r="J9" i="2"/>
  <c r="J8" i="2"/>
  <c r="J7" i="2"/>
  <c r="J6" i="2"/>
  <c r="J40" i="1"/>
  <c r="J39" i="1"/>
  <c r="J38" i="1"/>
  <c r="J30" i="1"/>
  <c r="J29" i="1"/>
  <c r="J28" i="1"/>
  <c r="L28" i="1" s="1"/>
  <c r="J11" i="1"/>
  <c r="J10" i="1"/>
  <c r="J9" i="1"/>
  <c r="J8" i="1"/>
  <c r="J7" i="1"/>
  <c r="L7" i="1" s="1"/>
  <c r="J6" i="1"/>
  <c r="K12" i="1"/>
  <c r="K14" i="1" s="1"/>
  <c r="I12" i="1"/>
  <c r="H12" i="1"/>
  <c r="G12" i="1"/>
  <c r="F12" i="1"/>
  <c r="E12" i="1"/>
  <c r="E14" i="1" s="1"/>
  <c r="L11" i="1"/>
  <c r="K40" i="2"/>
  <c r="K42" i="2" s="1"/>
  <c r="H40" i="2"/>
  <c r="H42" i="2" s="1"/>
  <c r="G40" i="2"/>
  <c r="G42" i="2" s="1"/>
  <c r="F40" i="2"/>
  <c r="F42" i="2" s="1"/>
  <c r="E40" i="2"/>
  <c r="E42" i="2" s="1"/>
  <c r="I39" i="2"/>
  <c r="I38" i="2"/>
  <c r="I40" i="2" s="1"/>
  <c r="I42" i="2" s="1"/>
  <c r="I37" i="2"/>
  <c r="K30" i="2"/>
  <c r="K32" i="2" s="1"/>
  <c r="I30" i="2"/>
  <c r="I32" i="2" s="1"/>
  <c r="H30" i="2"/>
  <c r="H32" i="2" s="1"/>
  <c r="G30" i="2"/>
  <c r="G32" i="2" s="1"/>
  <c r="F30" i="2"/>
  <c r="F32" i="2" s="1"/>
  <c r="E30" i="2"/>
  <c r="E32" i="2" s="1"/>
  <c r="L29" i="2"/>
  <c r="L28" i="2"/>
  <c r="L20" i="2"/>
  <c r="L22" i="2" s="1"/>
  <c r="K20" i="2"/>
  <c r="K22" i="2" s="1"/>
  <c r="J20" i="2"/>
  <c r="J22" i="2" s="1"/>
  <c r="I20" i="2"/>
  <c r="I22" i="2" s="1"/>
  <c r="H20" i="2"/>
  <c r="H22" i="2" s="1"/>
  <c r="G20" i="2"/>
  <c r="G22" i="2" s="1"/>
  <c r="F20" i="2"/>
  <c r="F22" i="2" s="1"/>
  <c r="E20" i="2"/>
  <c r="E22" i="2" s="1"/>
  <c r="K11" i="2"/>
  <c r="K13" i="2" s="1"/>
  <c r="K44" i="2" s="1"/>
  <c r="K46" i="2" s="1"/>
  <c r="H11" i="2"/>
  <c r="H13" i="2" s="1"/>
  <c r="G11" i="2"/>
  <c r="G13" i="2" s="1"/>
  <c r="F11" i="2"/>
  <c r="F13" i="2" s="1"/>
  <c r="E11" i="2"/>
  <c r="E13" i="2" s="1"/>
  <c r="E44" i="2" s="1"/>
  <c r="L10" i="2"/>
  <c r="I9" i="2"/>
  <c r="L8" i="2"/>
  <c r="L7" i="2"/>
  <c r="I6" i="2"/>
  <c r="L10" i="1"/>
  <c r="L8" i="1"/>
  <c r="J21" i="1"/>
  <c r="J23" i="1" s="1"/>
  <c r="I9" i="1"/>
  <c r="I6" i="1"/>
  <c r="L30" i="1"/>
  <c r="L29" i="1"/>
  <c r="I40" i="1"/>
  <c r="I39" i="1"/>
  <c r="I38" i="1"/>
  <c r="F41" i="1"/>
  <c r="F43" i="1" s="1"/>
  <c r="K41" i="1"/>
  <c r="K43" i="1" s="1"/>
  <c r="H41" i="1"/>
  <c r="H43" i="1" s="1"/>
  <c r="G41" i="1"/>
  <c r="G43" i="1" s="1"/>
  <c r="E41" i="1"/>
  <c r="E43" i="1" s="1"/>
  <c r="E31" i="1"/>
  <c r="E33" i="1" s="1"/>
  <c r="K31" i="1"/>
  <c r="K33" i="1" s="1"/>
  <c r="H31" i="1"/>
  <c r="H33" i="1" s="1"/>
  <c r="I31" i="1"/>
  <c r="I33" i="1" s="1"/>
  <c r="G31" i="1"/>
  <c r="G33" i="1" s="1"/>
  <c r="F31" i="1"/>
  <c r="F33" i="1" s="1"/>
  <c r="L21" i="1"/>
  <c r="L23" i="1" s="1"/>
  <c r="K21" i="1"/>
  <c r="K23" i="1" s="1"/>
  <c r="H21" i="1"/>
  <c r="H23" i="1" s="1"/>
  <c r="I21" i="1"/>
  <c r="I23" i="1" s="1"/>
  <c r="G21" i="1"/>
  <c r="G23" i="1" s="1"/>
  <c r="F21" i="1"/>
  <c r="F23" i="1" s="1"/>
  <c r="E21" i="1"/>
  <c r="E23" i="1" s="1"/>
  <c r="H14" i="1"/>
  <c r="G14" i="1"/>
  <c r="F14" i="1"/>
  <c r="L36" i="8" l="1"/>
  <c r="J41" i="8"/>
  <c r="I43" i="8"/>
  <c r="L10" i="8"/>
  <c r="L12" i="8" s="1"/>
  <c r="J10" i="8"/>
  <c r="J12" i="8" s="1"/>
  <c r="I44" i="6"/>
  <c r="J40" i="6"/>
  <c r="J42" i="6" s="1"/>
  <c r="J44" i="6" s="1"/>
  <c r="L37" i="6"/>
  <c r="L40" i="6" s="1"/>
  <c r="L42" i="6" s="1"/>
  <c r="L44" i="6" s="1"/>
  <c r="J16" i="5"/>
  <c r="J18" i="5" s="1"/>
  <c r="L6" i="5"/>
  <c r="L16" i="5" s="1"/>
  <c r="L18" i="5" s="1"/>
  <c r="I42" i="3"/>
  <c r="I44" i="3" s="1"/>
  <c r="E46" i="3"/>
  <c r="J39" i="3"/>
  <c r="J42" i="3" s="1"/>
  <c r="J44" i="3" s="1"/>
  <c r="I12" i="3"/>
  <c r="I14" i="3" s="1"/>
  <c r="I46" i="3" s="1"/>
  <c r="H46" i="3"/>
  <c r="J31" i="4"/>
  <c r="J33" i="4" s="1"/>
  <c r="L9" i="4"/>
  <c r="L12" i="4" s="1"/>
  <c r="J12" i="4"/>
  <c r="K45" i="4"/>
  <c r="K47" i="4" s="1"/>
  <c r="G45" i="4"/>
  <c r="J41" i="4"/>
  <c r="J43" i="4" s="1"/>
  <c r="L38" i="4"/>
  <c r="L41" i="4" s="1"/>
  <c r="L43" i="4" s="1"/>
  <c r="H45" i="4"/>
  <c r="F45" i="4"/>
  <c r="L28" i="4"/>
  <c r="L31" i="4" s="1"/>
  <c r="L33" i="4" s="1"/>
  <c r="I41" i="4"/>
  <c r="I43" i="4" s="1"/>
  <c r="I45" i="4" s="1"/>
  <c r="J6" i="4"/>
  <c r="J32" i="3"/>
  <c r="J34" i="3" s="1"/>
  <c r="L32" i="3"/>
  <c r="L34" i="3" s="1"/>
  <c r="F46" i="3"/>
  <c r="K46" i="3"/>
  <c r="K48" i="3" s="1"/>
  <c r="G46" i="3"/>
  <c r="J6" i="3"/>
  <c r="L39" i="2"/>
  <c r="J30" i="2"/>
  <c r="J32" i="2" s="1"/>
  <c r="L9" i="2"/>
  <c r="J12" i="1"/>
  <c r="J14" i="1" s="1"/>
  <c r="L6" i="2"/>
  <c r="J11" i="2"/>
  <c r="J13" i="2" s="1"/>
  <c r="L37" i="2"/>
  <c r="H44" i="2"/>
  <c r="F44" i="2"/>
  <c r="G44" i="2"/>
  <c r="I11" i="2"/>
  <c r="I13" i="2" s="1"/>
  <c r="I44" i="2" s="1"/>
  <c r="L27" i="2"/>
  <c r="L30" i="2" s="1"/>
  <c r="L32" i="2" s="1"/>
  <c r="L38" i="2"/>
  <c r="I41" i="1"/>
  <c r="I43" i="1" s="1"/>
  <c r="J41" i="1"/>
  <c r="J43" i="1" s="1"/>
  <c r="J31" i="1"/>
  <c r="J33" i="1" s="1"/>
  <c r="L6" i="1"/>
  <c r="L9" i="1"/>
  <c r="L40" i="1"/>
  <c r="L39" i="1"/>
  <c r="G45" i="1"/>
  <c r="H45" i="1"/>
  <c r="L31" i="1"/>
  <c r="L33" i="1" s="1"/>
  <c r="F45" i="1"/>
  <c r="L38" i="1"/>
  <c r="I14" i="1"/>
  <c r="I45" i="1" s="1"/>
  <c r="K45" i="1"/>
  <c r="K47" i="1" s="1"/>
  <c r="E45" i="1"/>
  <c r="J43" i="8" l="1"/>
  <c r="L39" i="8"/>
  <c r="L41" i="8" s="1"/>
  <c r="L43" i="8" s="1"/>
  <c r="L39" i="3"/>
  <c r="L42" i="3" s="1"/>
  <c r="L44" i="3" s="1"/>
  <c r="L6" i="4"/>
  <c r="L14" i="4" s="1"/>
  <c r="L45" i="4" s="1"/>
  <c r="L6" i="3"/>
  <c r="L12" i="3" s="1"/>
  <c r="L14" i="3" s="1"/>
  <c r="J12" i="3"/>
  <c r="J14" i="3" s="1"/>
  <c r="J46" i="3" s="1"/>
  <c r="L11" i="2"/>
  <c r="L13" i="2" s="1"/>
  <c r="L12" i="1"/>
  <c r="L14" i="1" s="1"/>
  <c r="J40" i="2"/>
  <c r="J42" i="2" s="1"/>
  <c r="J44" i="2" s="1"/>
  <c r="L40" i="2"/>
  <c r="L42" i="2" s="1"/>
  <c r="L44" i="2" s="1"/>
  <c r="J45" i="1"/>
  <c r="L41" i="1"/>
  <c r="L43" i="1" s="1"/>
  <c r="L46" i="3" l="1"/>
  <c r="J14" i="4"/>
  <c r="J45" i="4" s="1"/>
  <c r="L45" i="1"/>
  <c r="N34" i="5"/>
  <c r="N28" i="5"/>
  <c r="N3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C25" authorId="0" shapeId="0" xr:uid="{6BFB78F7-4161-4284-A065-26E867EB0258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Nouveau loyer au 18/06/2022 :
bail : 1 200,00 € HC 
indice IRL 1T18 : 127,22
indice IRL 1T22 : 133,93
1 200 € *133,93/127,22 = 1 263,29 €</t>
        </r>
      </text>
    </comment>
    <comment ref="K30" authorId="0" shapeId="0" xr:uid="{2808F5F9-8658-4CCA-8DCF-1A4E16F655AF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02/06/2022
</t>
        </r>
      </text>
    </comment>
    <comment ref="K31" authorId="0" shapeId="0" xr:uid="{8C5289E8-803B-48E5-85A2-F3397267676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23/06/2022</t>
        </r>
      </text>
    </comment>
    <comment ref="K41" authorId="0" shapeId="0" xr:uid="{87B95C92-9498-43C8-A763-F958D09BCE77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23/05/2022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K13" authorId="0" shapeId="0" xr:uid="{6BBA4FD1-3A90-4173-A4FA-17C39AB727DA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09/10/2023
</t>
        </r>
      </text>
    </comment>
    <comment ref="K29" authorId="0" shapeId="0" xr:uid="{D524BD8D-B6FE-4FFA-87A4-F0110A06B0D5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30" authorId="0" shapeId="0" xr:uid="{B763E16A-5BE0-4445-8D50-1AFA775E48AB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39" authorId="0" shapeId="0" xr:uid="{16E2AFF9-45D3-4248-A4B0-F21367D0DFC3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
</t>
        </r>
      </text>
    </comment>
    <comment ref="K40" authorId="0" shapeId="0" xr:uid="{F471D9A9-228A-47D6-994F-53AD0909457B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41" authorId="0" shapeId="0" xr:uid="{776F088E-AA8A-4150-9DA0-ACE23524A7D1}">
      <text>
        <r>
          <rPr>
            <b/>
            <sz val="9"/>
            <color indexed="81"/>
            <rFont val="Tahoma"/>
            <family val="2"/>
          </rPr>
          <t xml:space="preserve">Th. THOMAS:
</t>
        </r>
        <r>
          <rPr>
            <sz val="9"/>
            <color indexed="81"/>
            <rFont val="Tahoma"/>
            <family val="2"/>
          </rPr>
          <t xml:space="preserve">Crédité le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F7" authorId="0" shapeId="0" xr:uid="{B7B3EDEA-2E96-446C-9FE5-F902E01C4912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Omis volontairement en attente de finalisation de l'accord de renouvellement de bail (sur la base de 620 000 € HT et HC   174 043,62*4 = 696 174,48 € donc prévoir régul au profit de La Plateforme.
Régul = 174 043,62 - (620 000/4) = 19 043,62 €
DDG au 31/12/2021 (en compta) : 165 645,97 € 
DDG bail 3 mois de loyer HT HC : 165 645,97 - 155 000 = 10 645,97 €
Prévoir régul environ : 30 000 € bénéficiaire La Plateforme</t>
        </r>
      </text>
    </comment>
    <comment ref="F8" authorId="0" shapeId="0" xr:uid="{F1877E13-3BCC-4746-A68A-774948406C23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174 043,62 - 165 645,97 = 8.397,65 diff de loyer sur le trimestre
8.397,65 / 3 = 2.799,22 diff loyer sur 1 mois
du 15/06 au 30/06 = 16 jours
rappel de loyer : 2.799,22 * 16/30 = 1.492,92 €</t>
        </r>
      </text>
    </comment>
    <comment ref="K28" authorId="0" shapeId="0" xr:uid="{AF706032-33B4-4F15-AD98-5B29C885382A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04/07/2022</t>
        </r>
      </text>
    </comment>
    <comment ref="K29" authorId="0" shapeId="0" xr:uid="{60552308-CC69-4755-9948-CBFE5AF13CCB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02/08/2022</t>
        </r>
      </text>
    </comment>
    <comment ref="K30" authorId="0" shapeId="0" xr:uid="{9100C19F-E5C3-407B-B10E-ED51909A78D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02/09/2022
</t>
        </r>
      </text>
    </comment>
    <comment ref="K38" authorId="0" shapeId="0" xr:uid="{6867C53F-5F3E-432A-A49E-D8A76DFB2DFE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15/07/2022</t>
        </r>
      </text>
    </comment>
    <comment ref="K40" authorId="0" shapeId="0" xr:uid="{B4150AA0-0FBB-45B9-815C-15CD2DEE34C3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05/09/2022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K10" authorId="0" shapeId="0" xr:uid="{2CFBFDC0-AD0A-4C0B-8732-66BF4A1FAA94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04/07/2022</t>
        </r>
      </text>
    </comment>
    <comment ref="K11" authorId="0" shapeId="0" xr:uid="{3D16C6FF-4509-4E6F-945E-C8D0AEA3FE95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02/08/2022</t>
        </r>
      </text>
    </comment>
    <comment ref="K12" authorId="0" shapeId="0" xr:uid="{D2CA80B0-4C69-4453-97E0-920A2AC045B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02/09/2022
</t>
        </r>
      </text>
    </comment>
    <comment ref="K20" authorId="0" shapeId="0" xr:uid="{B813DE64-C5C2-4CCF-92F5-096BD676CCDE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15/07/2022</t>
        </r>
      </text>
    </comment>
    <comment ref="K22" authorId="0" shapeId="0" xr:uid="{58624BF8-0469-4F5A-8BB6-454FCF7D41EF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05/09/2022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F9" authorId="0" shapeId="0" xr:uid="{765F5974-CD7E-40B9-BC4C-1C43D4AA38AC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Omis volontairement en attente de finalisation de l'accord de renouvellement de bail (sur la base de 620 000 € HT et HC   174 043,62*4 = 696 174,48 € donc prévoir régul au profit de La Plateforme.
Régul = 174 043,62 - (620 000/4) = 19 043,62 €
DDG au 31/12/2021 (en compta) : 165 645,97 € 
DDG bail 3 mois de loyer HT HC : 165 645,97 - 155 000 = 10 645,97 €
Prévoir régul environ : 30 000 € bénéficiaire La Plateforme</t>
        </r>
      </text>
    </comment>
    <comment ref="F10" authorId="0" shapeId="0" xr:uid="{33FD10A3-1E0B-4946-97D3-0FC70AAA3124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174 043,62 - 165 645,97 = 8.397,65 diff de loyer sur le trimestre
8.397,65 / 3 = 2.799,22 diff loyer sur 1 mois
du 15/06 au 30/06 = 16 jours
rappel de loyer : 2.799,22 * 16/30 = 1.492,92 €</t>
        </r>
      </text>
    </comment>
    <comment ref="L36" authorId="0" shapeId="0" xr:uid="{79E78662-7E0A-4F2B-82F6-0724F42C8947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Non mentionné sur avis d'échéance 4T23
A déduire sur avis d'échéance 1T24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J22" authorId="0" shapeId="0" xr:uid="{753BF2AF-E712-4433-B3D6-6A9E767F24BD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Non mentionné sur avis d'échéance 4T23
A déduire sur avis d'échéance 1T24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K11" authorId="0" shapeId="0" xr:uid="{A9911E68-DB9E-42B1-9122-E8BC385437F0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30/09/2022</t>
        </r>
      </text>
    </comment>
    <comment ref="K27" authorId="0" shapeId="0" xr:uid="{149EA1B7-9E38-4440-9762-DE198551554B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04/10/2022</t>
        </r>
      </text>
    </comment>
    <comment ref="K28" authorId="0" shapeId="0" xr:uid="{D6ECFC62-DE67-4F23-A505-CD6BB27B7725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02/11/2022</t>
        </r>
      </text>
    </comment>
    <comment ref="K37" authorId="0" shapeId="0" xr:uid="{2D1000AE-EE14-4E06-9DB5-14F3E356F0AA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14/11/2022
</t>
        </r>
      </text>
    </comment>
    <comment ref="K38" authorId="0" shapeId="0" xr:uid="{1EA2306D-2718-4DEB-A0CB-F541C714F73D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14/11/2022</t>
        </r>
      </text>
    </comment>
    <comment ref="K39" authorId="0" shapeId="0" xr:uid="{07EBD87B-E6AD-4A52-ACF5-C50B65E1B389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Crédité le 13/02/2023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K10" authorId="0" shapeId="0" xr:uid="{BCE4AEB8-09DC-481E-BB1C-8EE491ADFF89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03/01/2023</t>
        </r>
      </text>
    </comment>
    <comment ref="K26" authorId="0" shapeId="0" xr:uid="{DEEE1DB6-2739-43B9-8B53-1A0A51D7156A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27" authorId="0" shapeId="0" xr:uid="{C47C4D48-FB9A-4152-9D3A-1416FF505AA9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36" authorId="0" shapeId="0" xr:uid="{7BEE97D7-BC52-4BD9-9946-946A5BA5A02F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13/02/2023
</t>
        </r>
      </text>
    </comment>
    <comment ref="K37" authorId="0" shapeId="0" xr:uid="{E052C4C4-8ED9-4F5E-86B8-295311AC6BD8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13/02/2023</t>
        </r>
      </text>
    </comment>
    <comment ref="K38" authorId="0" shapeId="0" xr:uid="{A75AA886-7BC6-40E6-8927-91093007AA6A}">
      <text>
        <r>
          <rPr>
            <b/>
            <sz val="9"/>
            <color indexed="81"/>
            <rFont val="Tahoma"/>
            <family val="2"/>
          </rPr>
          <t xml:space="preserve">Th. THOMAS:
</t>
        </r>
        <r>
          <rPr>
            <sz val="9"/>
            <color indexed="81"/>
            <rFont val="Tahoma"/>
            <family val="2"/>
          </rPr>
          <t>Crédité le 02/05/2023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I8" authorId="0" shapeId="0" xr:uid="{BC44E2A4-E1C0-4723-A348-99597B38BED9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erreur TT 
</t>
        </r>
      </text>
    </comment>
    <comment ref="K10" authorId="0" shapeId="0" xr:uid="{D57ED6A1-4F04-464A-9119-0415C787B6DD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04/04/2023
</t>
        </r>
      </text>
    </comment>
    <comment ref="K26" authorId="0" shapeId="0" xr:uid="{063150E0-3371-4DC2-8BE0-80B56B33AFBB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27" authorId="0" shapeId="0" xr:uid="{27C6A6D3-424A-4B25-B92B-5EFD093D97A2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36" authorId="0" shapeId="0" xr:uid="{A9DBAE7E-E8A6-45B4-AFF3-BE75836F000D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02/05/2023
</t>
        </r>
      </text>
    </comment>
    <comment ref="K37" authorId="0" shapeId="0" xr:uid="{891485DE-F146-4429-9CF6-5C2E6A30994B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19/06/2023</t>
        </r>
      </text>
    </comment>
    <comment ref="K38" authorId="0" shapeId="0" xr:uid="{7BD8428C-847F-4099-91B9-8877C2C40C34}">
      <text>
        <r>
          <rPr>
            <b/>
            <sz val="9"/>
            <color indexed="81"/>
            <rFont val="Tahoma"/>
            <family val="2"/>
          </rPr>
          <t xml:space="preserve">Th. THOMAS:
</t>
        </r>
        <r>
          <rPr>
            <sz val="9"/>
            <color indexed="81"/>
            <rFont val="Tahoma"/>
            <family val="2"/>
          </rPr>
          <t>Crédité le 03/07/2023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I8" authorId="0" shapeId="0" xr:uid="{A6C9AC93-FF5F-4004-9071-71D7FEBEBD78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erreur TT 
</t>
        </r>
      </text>
    </comment>
    <comment ref="K12" authorId="0" shapeId="0" xr:uid="{DF1A993C-3E93-44C4-BC09-9EB94DCB89BF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04/07/2023
</t>
        </r>
      </text>
    </comment>
    <comment ref="K28" authorId="0" shapeId="0" xr:uid="{4366BCE3-99CE-446B-9B28-D75EFC0ED4F6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29" authorId="0" shapeId="0" xr:uid="{9CB72526-6FF0-4381-B0A9-74478B09C626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</t>
        </r>
      </text>
    </comment>
    <comment ref="K38" authorId="0" shapeId="0" xr:uid="{ADC5D084-13BC-4194-878B-9928434946C7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03/07/2023
</t>
        </r>
      </text>
    </comment>
    <comment ref="K39" authorId="0" shapeId="0" xr:uid="{5267E2ED-F0E5-4843-92F8-03F8BD4C5816}">
      <text>
        <r>
          <rPr>
            <b/>
            <sz val="9"/>
            <color indexed="81"/>
            <rFont val="Tahoma"/>
            <charset val="1"/>
          </rPr>
          <t>Th. THOMAS:</t>
        </r>
        <r>
          <rPr>
            <sz val="9"/>
            <color indexed="81"/>
            <rFont val="Tahoma"/>
            <charset val="1"/>
          </rPr>
          <t xml:space="preserve">
Crédité le 11/09/2023</t>
        </r>
      </text>
    </comment>
    <comment ref="K40" authorId="0" shapeId="0" xr:uid="{AA104356-265C-47B7-BCCB-C987A90C0DF0}">
      <text>
        <r>
          <rPr>
            <b/>
            <sz val="9"/>
            <color indexed="81"/>
            <rFont val="Tahoma"/>
            <family val="2"/>
          </rPr>
          <t xml:space="preserve">Th. THOMAS:
</t>
        </r>
        <r>
          <rPr>
            <sz val="9"/>
            <color indexed="81"/>
            <rFont val="Tahoma"/>
            <family val="2"/>
          </rPr>
          <t>Crédité le 11/09/2023</t>
        </r>
      </text>
    </comment>
  </commentList>
</comments>
</file>

<file path=xl/sharedStrings.xml><?xml version="1.0" encoding="utf-8"?>
<sst xmlns="http://schemas.openxmlformats.org/spreadsheetml/2006/main" count="2189" uniqueCount="118">
  <si>
    <t xml:space="preserve">Recettes Immeubles </t>
  </si>
  <si>
    <t xml:space="preserve">Solde Antérieur </t>
  </si>
  <si>
    <t xml:space="preserve">Loyer </t>
  </si>
  <si>
    <t xml:space="preserve">Charges </t>
  </si>
  <si>
    <t xml:space="preserve">TVA </t>
  </si>
  <si>
    <t xml:space="preserve">Autres </t>
  </si>
  <si>
    <t xml:space="preserve">Appelé </t>
  </si>
  <si>
    <t xml:space="preserve">Réglé </t>
  </si>
  <si>
    <t xml:space="preserve">Lot : 43 Local commercial </t>
  </si>
  <si>
    <t xml:space="preserve"> </t>
  </si>
  <si>
    <t>TRIM A</t>
  </si>
  <si>
    <t xml:space="preserve">Rappel/Loyer </t>
  </si>
  <si>
    <t xml:space="preserve">Total locataire </t>
  </si>
  <si>
    <t xml:space="preserve">Total lot </t>
  </si>
  <si>
    <t xml:space="preserve">Lot : 430 Bureaux </t>
  </si>
  <si>
    <t>MENS A</t>
  </si>
  <si>
    <t xml:space="preserve">Solde compte </t>
  </si>
  <si>
    <t xml:space="preserve">Et. : RDC </t>
  </si>
  <si>
    <t xml:space="preserve">  </t>
  </si>
  <si>
    <t xml:space="preserve">Lot : 431 Appartement </t>
  </si>
  <si>
    <t xml:space="preserve">Et. : 1 </t>
  </si>
  <si>
    <t xml:space="preserve">Total immeuble </t>
  </si>
  <si>
    <r>
      <t xml:space="preserve"> </t>
    </r>
    <r>
      <rPr>
        <sz val="12"/>
        <color rgb="FF000000"/>
        <rFont val="Times New Roman"/>
        <family val="1"/>
      </rPr>
      <t xml:space="preserve"> </t>
    </r>
  </si>
  <si>
    <r>
      <t xml:space="preserve"> </t>
    </r>
    <r>
      <rPr>
        <b/>
        <sz val="12"/>
        <color rgb="FF000000"/>
        <rFont val="Arial"/>
        <family val="2"/>
      </rPr>
      <t xml:space="preserve"> </t>
    </r>
  </si>
  <si>
    <r>
      <t>DESIMPEL Adrien</t>
    </r>
    <r>
      <rPr>
        <sz val="12"/>
        <color rgb="FF000000"/>
        <rFont val="Times New Roman"/>
        <family val="1"/>
      </rPr>
      <t xml:space="preserve"> </t>
    </r>
  </si>
  <si>
    <t>LA PLATEFORME</t>
  </si>
  <si>
    <t xml:space="preserve">Dépôt de garantie </t>
  </si>
  <si>
    <t>Total locataire</t>
  </si>
  <si>
    <t xml:space="preserve">Entrée : </t>
  </si>
  <si>
    <t>Sortie :</t>
  </si>
  <si>
    <t xml:space="preserve">Entrée : 18/06/2018 </t>
  </si>
  <si>
    <t xml:space="preserve"> Total recettes immeuble</t>
  </si>
  <si>
    <t xml:space="preserve"> MENS=mensuel - TRIM=trimestriel - ANNU=annuel - A=avance - E=echu </t>
  </si>
  <si>
    <t>Lot : 29 Parking n° 29</t>
  </si>
  <si>
    <t>Entrée : 05/10/2021</t>
  </si>
  <si>
    <t>R-3</t>
  </si>
  <si>
    <t xml:space="preserve">Appel du 01/01/2022 au 31/01/2022 </t>
  </si>
  <si>
    <t>Appel du 01/02/2022 au 28/02/2022</t>
  </si>
  <si>
    <t>Appel du 01/01/2022 au 31/03/2022</t>
  </si>
  <si>
    <t>Provisions charges</t>
  </si>
  <si>
    <t>Provisions Tx Foncières</t>
  </si>
  <si>
    <t xml:space="preserve">Appel du 01/01/2022 au 31/03/2022 </t>
  </si>
  <si>
    <t>Du 01/01/2022 au 31/03/2022</t>
  </si>
  <si>
    <t>Reste dû</t>
  </si>
  <si>
    <t>Rév : 15/06</t>
  </si>
  <si>
    <t>Rév : 18/06</t>
  </si>
  <si>
    <t>SARL CHATELLIER</t>
  </si>
  <si>
    <t>Rév : 01/10</t>
  </si>
  <si>
    <t xml:space="preserve">Solde des charges </t>
  </si>
  <si>
    <t>Du 01/04/2022 au 30/06/2022</t>
  </si>
  <si>
    <t xml:space="preserve">Appel du 01/04/2022 au 30/06/2022 </t>
  </si>
  <si>
    <t xml:space="preserve">Appel du 01/04/2022 au 30/04/2022 </t>
  </si>
  <si>
    <t>Appel du 01/05/2022 au 31/05/2022</t>
  </si>
  <si>
    <t>Appel du 01/06/2022 au 30/06/2022</t>
  </si>
  <si>
    <t>Du 01/07/2022 au 30/09/2022</t>
  </si>
  <si>
    <t xml:space="preserve">Appel du 01/07/2022 au 30/09/2022 </t>
  </si>
  <si>
    <t xml:space="preserve">Appel du 01/07/2022 au 31/07/2022 </t>
  </si>
  <si>
    <t>Appel du 01/08/2022 au 31/08/2022</t>
  </si>
  <si>
    <t>Appel du 01/09/2022 au 30/09/2022</t>
  </si>
  <si>
    <t>3T22</t>
  </si>
  <si>
    <t>2T22+</t>
  </si>
  <si>
    <t>Appel du 01/06/2022 au 17/06/2022</t>
  </si>
  <si>
    <t>Appel du 18/06/2022 au 30/06/2022</t>
  </si>
  <si>
    <t xml:space="preserve">Appel du 01/10/2022 au 31/12/2022 </t>
  </si>
  <si>
    <t xml:space="preserve">Appel du 01/10/2022 au 31/10/2022 </t>
  </si>
  <si>
    <t>Appel du 01/11/2022 au 30/11/2022</t>
  </si>
  <si>
    <t>Appel du 01/12/2022 au 31/12/2022</t>
  </si>
  <si>
    <t>Du 01/10/2022 au 31/12/2022</t>
  </si>
  <si>
    <t>Régul du 01/07/2022 au 30/09/2022</t>
  </si>
  <si>
    <t xml:space="preserve">Régul Dépôt de garantie </t>
  </si>
  <si>
    <t>Tx Foncières 2022</t>
  </si>
  <si>
    <t>Régul Rappel/Loyer 01/07/2022 au 30/09/2022</t>
  </si>
  <si>
    <t>Régul Rappel/Loyer 15/06/2022 au 30/06/2022</t>
  </si>
  <si>
    <t>Régul du 01/10/2022 au 31/12/2022</t>
  </si>
  <si>
    <r>
      <t xml:space="preserve">Sortie :  </t>
    </r>
    <r>
      <rPr>
        <sz val="12"/>
        <color rgb="FFFF0000"/>
        <rFont val="Arial"/>
        <family val="2"/>
      </rPr>
      <t>12/11/2022</t>
    </r>
  </si>
  <si>
    <t>Appel du 01/11/2022 au 12/11/2022</t>
  </si>
  <si>
    <t xml:space="preserve">Appel du 01/01/2023 au 31/03/2023 </t>
  </si>
  <si>
    <t xml:space="preserve">Rév : </t>
  </si>
  <si>
    <t xml:space="preserve">Entrée :  </t>
  </si>
  <si>
    <t xml:space="preserve">Sortie :  </t>
  </si>
  <si>
    <t xml:space="preserve">Appel du 01/01/2023 au 31/01/2023 </t>
  </si>
  <si>
    <t>Appel du 01/02/2023 au 28/02/2023</t>
  </si>
  <si>
    <t>Appel du 01/03/2022 au 31/03/2022</t>
  </si>
  <si>
    <t>Appel du 01/03/2023 au 31/03/2023</t>
  </si>
  <si>
    <t>TVA</t>
  </si>
  <si>
    <t>15/06/2022 au 30/06/2022</t>
  </si>
  <si>
    <t xml:space="preserve">01/07/2022 au 30/09/2022 </t>
  </si>
  <si>
    <t xml:space="preserve">01/10/2022 au 31/12/2022 </t>
  </si>
  <si>
    <t>01/01/2023 au 31/03/2023</t>
  </si>
  <si>
    <t>Dépôt de garantie</t>
  </si>
  <si>
    <t>Avis d'échéance</t>
  </si>
  <si>
    <t>Nouveau bail</t>
  </si>
  <si>
    <t xml:space="preserve">Total au 31/12/2022 : </t>
  </si>
  <si>
    <t>01/04/2023 au 30/06/2023</t>
  </si>
  <si>
    <t>01/07/2023 au 30/09/2023</t>
  </si>
  <si>
    <t>Total au 30/09/2023</t>
  </si>
  <si>
    <t>Du 01/04/2023 au 30/06/2023</t>
  </si>
  <si>
    <t>Du 01/01/2023 au 31/03/2023</t>
  </si>
  <si>
    <t xml:space="preserve">Appel du 01/04/2023 au 30/06/2023 </t>
  </si>
  <si>
    <t xml:space="preserve">Appel du 01/04/2023 au 30/04/2023 </t>
  </si>
  <si>
    <t>Appel du 01/05/2023 au 31/05/2023</t>
  </si>
  <si>
    <t>Appel du 01/06/2023 au 30/06/2023</t>
  </si>
  <si>
    <t>Du 01/07/2023 au 30/09/2023</t>
  </si>
  <si>
    <t xml:space="preserve">Appel du 01/07/2023 au 30/09/2023 </t>
  </si>
  <si>
    <t>rég TVA 2T23</t>
  </si>
  <si>
    <t>2T23</t>
  </si>
  <si>
    <t>3T23</t>
  </si>
  <si>
    <t xml:space="preserve">Appel du 01/07/2023 au 31/07/2023 </t>
  </si>
  <si>
    <t>Appel du 01/08/2023 au 31/08/2023</t>
  </si>
  <si>
    <t>Appel du 01/09/2023 au 30/09/2023</t>
  </si>
  <si>
    <t>Du 01/10/2023 au 31/12/2023</t>
  </si>
  <si>
    <t xml:space="preserve">Appel du 01/10/2023 au 31/12/2023 </t>
  </si>
  <si>
    <t>Régul loyer 15/06/2022 au 31/12/2022</t>
  </si>
  <si>
    <t>Régul loyer 01/01/2023 au 30/09/2023</t>
  </si>
  <si>
    <t>Tx Foncières</t>
  </si>
  <si>
    <t xml:space="preserve">Appel du 01/10/2023 au 31/10/2023 </t>
  </si>
  <si>
    <t>Appel du 01/11/2023 au 30/11/2023</t>
  </si>
  <si>
    <t>Appel du 01/12/2023 au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</si>
</sst>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164" fontId="1" fillId="0" borderId="0" xfId="0" applyNumberFormat="1" applyFont="1"/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64" fontId="14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15" fillId="0" borderId="0" xfId="0" applyNumberFormat="1" applyFont="1"/>
    <xf numFmtId="164" fontId="12" fillId="0" borderId="5" xfId="0" applyNumberFormat="1" applyFont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5"/>
    </xf>
    <xf numFmtId="0" fontId="2" fillId="2" borderId="2" xfId="0" applyFont="1" applyFill="1" applyBorder="1" applyAlignment="1">
      <alignment horizontal="left" vertical="center" wrapText="1" indent="5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2370-AC87-4B0F-B1ED-0088B4E27187}">
  <sheetPr>
    <pageSetUpPr fitToPage="1"/>
  </sheetPr>
  <dimension ref="B2:L47"/>
  <sheetViews>
    <sheetView topLeftCell="A10" workbookViewId="0">
      <selection activeCell="P40" sqref="P40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4" t="s">
        <v>42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9" t="s">
        <v>41</v>
      </c>
      <c r="C6" s="90"/>
      <c r="D6" s="91"/>
      <c r="E6" s="19"/>
      <c r="F6" s="16">
        <v>165645.97</v>
      </c>
      <c r="G6" s="16"/>
      <c r="H6" s="20" t="s">
        <v>9</v>
      </c>
      <c r="I6" s="16">
        <f>F6*20%</f>
        <v>33129.194000000003</v>
      </c>
      <c r="J6" s="16">
        <f>SUM(E6:I6)</f>
        <v>198775.16399999999</v>
      </c>
      <c r="K6" s="16">
        <v>0</v>
      </c>
      <c r="L6" s="16">
        <f>J6-K6</f>
        <v>198775.16399999999</v>
      </c>
    </row>
    <row r="7" spans="2:12" x14ac:dyDescent="0.3">
      <c r="B7" s="9" t="s">
        <v>26</v>
      </c>
      <c r="C7" s="15"/>
      <c r="D7" s="8"/>
      <c r="E7" s="19"/>
      <c r="F7" s="20" t="s">
        <v>9</v>
      </c>
      <c r="G7" s="20" t="s">
        <v>9</v>
      </c>
      <c r="H7" s="16"/>
      <c r="I7" s="20" t="s">
        <v>9</v>
      </c>
      <c r="J7" s="16">
        <f t="shared" ref="J7:J10" si="0">SUM(E7:I7)</f>
        <v>0</v>
      </c>
      <c r="K7" s="16">
        <v>0</v>
      </c>
      <c r="L7" s="16">
        <f>J7-K7</f>
        <v>0</v>
      </c>
    </row>
    <row r="8" spans="2:12" x14ac:dyDescent="0.3">
      <c r="B8" s="9" t="s">
        <v>11</v>
      </c>
      <c r="C8" s="15"/>
      <c r="D8" s="8"/>
      <c r="E8" s="19"/>
      <c r="F8" s="16"/>
      <c r="G8" s="20" t="s">
        <v>9</v>
      </c>
      <c r="H8" s="20" t="s">
        <v>9</v>
      </c>
      <c r="I8" s="20" t="s">
        <v>9</v>
      </c>
      <c r="J8" s="16">
        <f t="shared" si="0"/>
        <v>0</v>
      </c>
      <c r="K8" s="16">
        <v>0</v>
      </c>
      <c r="L8" s="16">
        <f>J8-K8</f>
        <v>0</v>
      </c>
    </row>
    <row r="9" spans="2:12" ht="15.6" customHeight="1" x14ac:dyDescent="0.3">
      <c r="B9" s="9" t="s">
        <v>40</v>
      </c>
      <c r="C9" s="15"/>
      <c r="D9" s="8"/>
      <c r="E9" s="19"/>
      <c r="F9" s="20" t="s">
        <v>9</v>
      </c>
      <c r="G9" s="20" t="s">
        <v>9</v>
      </c>
      <c r="H9" s="20">
        <v>8600</v>
      </c>
      <c r="I9" s="16">
        <f>H9*20%</f>
        <v>1720</v>
      </c>
      <c r="J9" s="16">
        <f t="shared" si="0"/>
        <v>10320</v>
      </c>
      <c r="K9" s="16">
        <v>0</v>
      </c>
      <c r="L9" s="16">
        <f>J9-K9</f>
        <v>10320</v>
      </c>
    </row>
    <row r="10" spans="2:12" x14ac:dyDescent="0.3">
      <c r="B10" s="9" t="s">
        <v>39</v>
      </c>
      <c r="C10" s="15"/>
      <c r="D10" s="8"/>
      <c r="E10" s="19"/>
      <c r="F10" s="20" t="s">
        <v>9</v>
      </c>
      <c r="G10" s="20">
        <v>2200</v>
      </c>
      <c r="H10" s="20"/>
      <c r="I10" s="16"/>
      <c r="J10" s="16">
        <f t="shared" si="0"/>
        <v>2200</v>
      </c>
      <c r="K10" s="16">
        <v>0</v>
      </c>
      <c r="L10" s="16">
        <f>J10-K10</f>
        <v>2200</v>
      </c>
    </row>
    <row r="11" spans="2:12" ht="15.6" customHeight="1" thickBot="1" x14ac:dyDescent="0.35">
      <c r="B11" s="10"/>
      <c r="C11" s="79" t="s">
        <v>27</v>
      </c>
      <c r="D11" s="80"/>
      <c r="E11" s="17">
        <f>SUM(E6:E9)</f>
        <v>0</v>
      </c>
      <c r="F11" s="17">
        <f>SUM(F6:F9)</f>
        <v>165645.97</v>
      </c>
      <c r="G11" s="17">
        <f>SUM(G6:G9)</f>
        <v>0</v>
      </c>
      <c r="H11" s="17">
        <f>SUM(H6:H9)</f>
        <v>8600</v>
      </c>
      <c r="I11" s="17">
        <f>SUM(I6:I9)</f>
        <v>34849.194000000003</v>
      </c>
      <c r="J11" s="17">
        <f>SUM(J6:J10)</f>
        <v>211295.16399999999</v>
      </c>
      <c r="K11" s="17">
        <f>SUM(K6:K9)</f>
        <v>0</v>
      </c>
      <c r="L11" s="17">
        <f>SUM(L6:L9)</f>
        <v>209095.16399999999</v>
      </c>
    </row>
    <row r="12" spans="2:12" x14ac:dyDescent="0.3">
      <c r="B12" s="11" t="s">
        <v>9</v>
      </c>
      <c r="C12" s="92"/>
      <c r="D12" s="93"/>
      <c r="E12" s="21" t="s">
        <v>9</v>
      </c>
      <c r="F12" s="20" t="s">
        <v>9</v>
      </c>
      <c r="G12" s="20" t="s">
        <v>9</v>
      </c>
      <c r="H12" s="20" t="s">
        <v>9</v>
      </c>
      <c r="I12" s="20" t="s">
        <v>9</v>
      </c>
      <c r="J12" s="20" t="s">
        <v>9</v>
      </c>
      <c r="K12" s="20" t="s">
        <v>9</v>
      </c>
      <c r="L12" s="21" t="s">
        <v>9</v>
      </c>
    </row>
    <row r="13" spans="2:12" ht="16.2" thickBot="1" x14ac:dyDescent="0.35">
      <c r="B13" s="12" t="s">
        <v>13</v>
      </c>
      <c r="C13" s="94"/>
      <c r="D13" s="95"/>
      <c r="E13" s="18">
        <f>E11</f>
        <v>0</v>
      </c>
      <c r="F13" s="18">
        <f>F11</f>
        <v>165645.97</v>
      </c>
      <c r="G13" s="18">
        <f t="shared" ref="G13:L13" si="1">G11</f>
        <v>0</v>
      </c>
      <c r="H13" s="18">
        <f t="shared" si="1"/>
        <v>8600</v>
      </c>
      <c r="I13" s="18">
        <f>I11</f>
        <v>34849.194000000003</v>
      </c>
      <c r="J13" s="18">
        <f t="shared" si="1"/>
        <v>211295.16399999999</v>
      </c>
      <c r="K13" s="18">
        <f t="shared" si="1"/>
        <v>0</v>
      </c>
      <c r="L13" s="18">
        <f t="shared" si="1"/>
        <v>209095.16399999999</v>
      </c>
    </row>
    <row r="14" spans="2:12" x14ac:dyDescent="0.3">
      <c r="B14" s="29" t="s">
        <v>14</v>
      </c>
      <c r="C14" s="30"/>
      <c r="D14" s="31"/>
      <c r="E14" s="5" t="s">
        <v>9</v>
      </c>
      <c r="F14" s="5" t="s">
        <v>9</v>
      </c>
      <c r="G14" s="5" t="s">
        <v>9</v>
      </c>
      <c r="H14" s="5" t="s">
        <v>9</v>
      </c>
      <c r="I14" s="5" t="s">
        <v>9</v>
      </c>
      <c r="J14" s="5" t="s">
        <v>9</v>
      </c>
      <c r="K14" s="5" t="s">
        <v>9</v>
      </c>
      <c r="L14" s="5" t="s">
        <v>9</v>
      </c>
    </row>
    <row r="15" spans="2:12" ht="30" customHeight="1" x14ac:dyDescent="0.3">
      <c r="B15" s="9"/>
      <c r="C15" s="96" t="s">
        <v>15</v>
      </c>
      <c r="D15" s="97"/>
      <c r="E15" s="6" t="s">
        <v>18</v>
      </c>
      <c r="F15" s="7" t="s">
        <v>9</v>
      </c>
      <c r="G15" s="7" t="s">
        <v>9</v>
      </c>
      <c r="H15" s="7" t="s">
        <v>9</v>
      </c>
      <c r="I15" s="7" t="s">
        <v>9</v>
      </c>
      <c r="J15" s="7" t="s">
        <v>9</v>
      </c>
      <c r="K15" s="7" t="s">
        <v>9</v>
      </c>
      <c r="L15" s="7" t="s">
        <v>9</v>
      </c>
    </row>
    <row r="16" spans="2:12" x14ac:dyDescent="0.3">
      <c r="B16" s="9" t="s">
        <v>28</v>
      </c>
      <c r="D16" s="23" t="s">
        <v>17</v>
      </c>
      <c r="E16" s="25" t="s">
        <v>9</v>
      </c>
      <c r="F16" s="16" t="s">
        <v>9</v>
      </c>
      <c r="G16" s="16" t="s">
        <v>9</v>
      </c>
      <c r="H16" s="20" t="s">
        <v>9</v>
      </c>
      <c r="I16" s="16" t="s">
        <v>9</v>
      </c>
      <c r="J16" s="20" t="s">
        <v>9</v>
      </c>
      <c r="K16" s="20" t="s">
        <v>9</v>
      </c>
      <c r="L16" s="27" t="s">
        <v>9</v>
      </c>
    </row>
    <row r="17" spans="2:12" x14ac:dyDescent="0.3">
      <c r="B17" s="9" t="s">
        <v>29</v>
      </c>
      <c r="C17" s="23"/>
      <c r="D17" s="6"/>
      <c r="E17" s="16" t="s">
        <v>9</v>
      </c>
      <c r="F17" s="16" t="s">
        <v>9</v>
      </c>
      <c r="G17" s="16" t="s">
        <v>9</v>
      </c>
      <c r="H17" s="16" t="s">
        <v>9</v>
      </c>
      <c r="I17" s="16" t="s">
        <v>9</v>
      </c>
      <c r="J17" s="16" t="s">
        <v>9</v>
      </c>
      <c r="K17" s="16" t="s">
        <v>9</v>
      </c>
      <c r="L17" s="27"/>
    </row>
    <row r="18" spans="2:12" x14ac:dyDescent="0.3">
      <c r="B18" s="9" t="s">
        <v>16</v>
      </c>
      <c r="C18" s="23"/>
      <c r="D18" s="6"/>
      <c r="E18" s="16"/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23</v>
      </c>
      <c r="K18" s="16"/>
      <c r="L18" s="27"/>
    </row>
    <row r="19" spans="2:12" ht="15.6" customHeight="1" x14ac:dyDescent="0.3">
      <c r="B19" s="13"/>
      <c r="C19" s="23"/>
      <c r="D19" s="6"/>
      <c r="E19" s="16" t="s">
        <v>18</v>
      </c>
      <c r="F19" s="16" t="s">
        <v>9</v>
      </c>
      <c r="G19" s="16" t="s">
        <v>9</v>
      </c>
      <c r="H19" s="16" t="s">
        <v>9</v>
      </c>
      <c r="I19" s="16" t="s">
        <v>9</v>
      </c>
      <c r="J19" s="26"/>
      <c r="K19" s="28"/>
      <c r="L19" s="27"/>
    </row>
    <row r="20" spans="2:12" ht="16.2" thickBot="1" x14ac:dyDescent="0.35">
      <c r="B20" s="14"/>
      <c r="C20" s="79" t="s">
        <v>12</v>
      </c>
      <c r="D20" s="80"/>
      <c r="E20" s="17">
        <f>SUM(E16:E18)</f>
        <v>0</v>
      </c>
      <c r="F20" s="17">
        <f t="shared" ref="F20:L20" si="2">SUM(F16:F18)</f>
        <v>0</v>
      </c>
      <c r="G20" s="17">
        <f t="shared" si="2"/>
        <v>0</v>
      </c>
      <c r="H20" s="17">
        <f t="shared" si="2"/>
        <v>0</v>
      </c>
      <c r="I20" s="17">
        <f>SUM(I16:I18)</f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</row>
    <row r="21" spans="2:12" x14ac:dyDescent="0.3">
      <c r="B21" s="11" t="s">
        <v>9</v>
      </c>
      <c r="C21" s="92"/>
      <c r="D21" s="93"/>
      <c r="E21" s="20" t="s">
        <v>9</v>
      </c>
      <c r="F21" s="20" t="s">
        <v>9</v>
      </c>
      <c r="G21" s="20" t="s">
        <v>9</v>
      </c>
      <c r="H21" s="20" t="s">
        <v>9</v>
      </c>
      <c r="I21" s="20" t="s">
        <v>9</v>
      </c>
      <c r="J21" s="20" t="s">
        <v>9</v>
      </c>
      <c r="K21" s="20" t="s">
        <v>9</v>
      </c>
      <c r="L21" s="7" t="s">
        <v>9</v>
      </c>
    </row>
    <row r="22" spans="2:12" ht="16.2" thickBot="1" x14ac:dyDescent="0.35">
      <c r="B22" s="12" t="s">
        <v>13</v>
      </c>
      <c r="C22" s="94"/>
      <c r="D22" s="95"/>
      <c r="E22" s="18">
        <f>E20</f>
        <v>0</v>
      </c>
      <c r="F22" s="18">
        <f t="shared" ref="F22:L22" si="3">F20</f>
        <v>0</v>
      </c>
      <c r="G22" s="18">
        <f t="shared" si="3"/>
        <v>0</v>
      </c>
      <c r="H22" s="18">
        <f t="shared" si="3"/>
        <v>0</v>
      </c>
      <c r="I22" s="18">
        <f>I20</f>
        <v>0</v>
      </c>
      <c r="J22" s="18">
        <f t="shared" si="3"/>
        <v>0</v>
      </c>
      <c r="K22" s="18">
        <f t="shared" si="3"/>
        <v>0</v>
      </c>
      <c r="L22" s="18">
        <f t="shared" si="3"/>
        <v>0</v>
      </c>
    </row>
    <row r="23" spans="2:12" ht="15.6" customHeight="1" x14ac:dyDescent="0.3">
      <c r="B23" s="81" t="s">
        <v>19</v>
      </c>
      <c r="C23" s="82"/>
      <c r="D23" s="83"/>
      <c r="E23" s="5" t="s">
        <v>9</v>
      </c>
      <c r="F23" s="5" t="s">
        <v>9</v>
      </c>
      <c r="G23" s="5" t="s">
        <v>9</v>
      </c>
      <c r="H23" s="5" t="s">
        <v>9</v>
      </c>
      <c r="I23" s="5" t="s">
        <v>9</v>
      </c>
      <c r="J23" s="5" t="s">
        <v>9</v>
      </c>
      <c r="K23" s="5" t="s">
        <v>9</v>
      </c>
      <c r="L23" s="5" t="s">
        <v>9</v>
      </c>
    </row>
    <row r="24" spans="2:12" ht="30" customHeight="1" x14ac:dyDescent="0.3">
      <c r="B24" s="9" t="s">
        <v>24</v>
      </c>
      <c r="C24" s="38" t="s">
        <v>45</v>
      </c>
      <c r="D24" s="32" t="s">
        <v>15</v>
      </c>
      <c r="E24" s="24" t="s">
        <v>18</v>
      </c>
      <c r="F24" s="7" t="s">
        <v>9</v>
      </c>
      <c r="G24" s="7" t="s">
        <v>9</v>
      </c>
      <c r="H24" s="7" t="s">
        <v>9</v>
      </c>
      <c r="I24" s="7" t="s">
        <v>9</v>
      </c>
      <c r="J24" s="7" t="s">
        <v>9</v>
      </c>
      <c r="K24" s="7" t="s">
        <v>9</v>
      </c>
      <c r="L24" s="7" t="s">
        <v>9</v>
      </c>
    </row>
    <row r="25" spans="2:12" x14ac:dyDescent="0.3">
      <c r="B25" s="33" t="s">
        <v>30</v>
      </c>
      <c r="C25" s="38"/>
      <c r="D25" s="23" t="s">
        <v>20</v>
      </c>
      <c r="E25" s="25" t="s">
        <v>9</v>
      </c>
      <c r="F25" s="16" t="s">
        <v>9</v>
      </c>
      <c r="G25" s="16" t="s">
        <v>9</v>
      </c>
      <c r="H25" s="20" t="s">
        <v>9</v>
      </c>
      <c r="I25" s="16" t="s">
        <v>9</v>
      </c>
      <c r="J25" s="20" t="s">
        <v>9</v>
      </c>
      <c r="K25" s="20" t="s">
        <v>9</v>
      </c>
      <c r="L25" s="27" t="s">
        <v>9</v>
      </c>
    </row>
    <row r="26" spans="2:12" x14ac:dyDescent="0.3">
      <c r="B26" s="9" t="s">
        <v>29</v>
      </c>
      <c r="C26" s="23"/>
      <c r="D26" s="6"/>
      <c r="E26" s="16" t="s">
        <v>9</v>
      </c>
      <c r="F26" s="16" t="s">
        <v>9</v>
      </c>
      <c r="G26" s="16" t="s">
        <v>9</v>
      </c>
      <c r="H26" s="16" t="s">
        <v>9</v>
      </c>
      <c r="I26" s="16" t="s">
        <v>9</v>
      </c>
      <c r="J26" s="16" t="s">
        <v>9</v>
      </c>
      <c r="K26" s="16" t="s">
        <v>9</v>
      </c>
      <c r="L26" s="27"/>
    </row>
    <row r="27" spans="2:12" ht="14.4" customHeight="1" x14ac:dyDescent="0.3">
      <c r="B27" s="77" t="s">
        <v>36</v>
      </c>
      <c r="C27" s="74"/>
      <c r="D27" s="78"/>
      <c r="E27" s="19"/>
      <c r="F27" s="16">
        <v>1232.72</v>
      </c>
      <c r="G27" s="16">
        <v>10</v>
      </c>
      <c r="H27" s="34"/>
      <c r="I27" s="34"/>
      <c r="J27" s="16">
        <f>SUM(E27:I27)</f>
        <v>1242.72</v>
      </c>
      <c r="K27" s="16">
        <v>0</v>
      </c>
      <c r="L27" s="16">
        <f>J27-K27</f>
        <v>1242.72</v>
      </c>
    </row>
    <row r="28" spans="2:12" ht="14.4" customHeight="1" x14ac:dyDescent="0.3">
      <c r="B28" s="77" t="s">
        <v>37</v>
      </c>
      <c r="C28" s="74"/>
      <c r="D28" s="78"/>
      <c r="E28" s="19"/>
      <c r="F28" s="16">
        <v>1232.72</v>
      </c>
      <c r="G28" s="16">
        <v>10</v>
      </c>
      <c r="H28" s="34"/>
      <c r="I28" s="34"/>
      <c r="J28" s="16">
        <f t="shared" ref="J28:J29" si="4">SUM(E28:I28)</f>
        <v>1242.72</v>
      </c>
      <c r="K28" s="16">
        <v>0</v>
      </c>
      <c r="L28" s="16">
        <f>J28-K28</f>
        <v>1242.72</v>
      </c>
    </row>
    <row r="29" spans="2:12" ht="14.4" customHeight="1" x14ac:dyDescent="0.3">
      <c r="B29" s="77" t="s">
        <v>38</v>
      </c>
      <c r="C29" s="74"/>
      <c r="D29" s="78"/>
      <c r="E29" s="19"/>
      <c r="F29" s="16">
        <v>1232.72</v>
      </c>
      <c r="G29" s="16">
        <v>10</v>
      </c>
      <c r="H29" s="34"/>
      <c r="I29" s="34"/>
      <c r="J29" s="16">
        <f t="shared" si="4"/>
        <v>1242.72</v>
      </c>
      <c r="K29" s="16">
        <v>0</v>
      </c>
      <c r="L29" s="16">
        <f>J29-K29</f>
        <v>1242.72</v>
      </c>
    </row>
    <row r="30" spans="2:12" ht="16.2" customHeight="1" thickBot="1" x14ac:dyDescent="0.35">
      <c r="B30" s="22"/>
      <c r="C30" s="79" t="s">
        <v>12</v>
      </c>
      <c r="D30" s="80"/>
      <c r="E30" s="17">
        <f>SUM(E27:E29)</f>
        <v>0</v>
      </c>
      <c r="F30" s="17">
        <f>SUM(F27:F29)</f>
        <v>3698.16</v>
      </c>
      <c r="G30" s="17">
        <f t="shared" ref="G30:L30" si="5">SUM(G27:G29)</f>
        <v>30</v>
      </c>
      <c r="H30" s="17">
        <f t="shared" si="5"/>
        <v>0</v>
      </c>
      <c r="I30" s="17">
        <f>SUM(I27:I29)</f>
        <v>0</v>
      </c>
      <c r="J30" s="17">
        <f t="shared" si="5"/>
        <v>3728.16</v>
      </c>
      <c r="K30" s="17">
        <f t="shared" si="5"/>
        <v>0</v>
      </c>
      <c r="L30" s="17">
        <f t="shared" si="5"/>
        <v>3728.16</v>
      </c>
    </row>
    <row r="31" spans="2:12" x14ac:dyDescent="0.3">
      <c r="B31" s="72" t="s">
        <v>9</v>
      </c>
      <c r="C31" s="75"/>
      <c r="D31" s="76"/>
      <c r="E31" s="21" t="s">
        <v>9</v>
      </c>
      <c r="F31" s="20" t="s">
        <v>9</v>
      </c>
      <c r="G31" s="20" t="s">
        <v>9</v>
      </c>
      <c r="H31" s="20" t="s">
        <v>9</v>
      </c>
      <c r="I31" s="20" t="s">
        <v>9</v>
      </c>
      <c r="J31" s="20" t="s">
        <v>9</v>
      </c>
      <c r="K31" s="20" t="s">
        <v>9</v>
      </c>
      <c r="L31" s="20" t="s">
        <v>9</v>
      </c>
    </row>
    <row r="32" spans="2:12" ht="16.2" thickBot="1" x14ac:dyDescent="0.35">
      <c r="B32" s="56" t="s">
        <v>13</v>
      </c>
      <c r="C32" s="57"/>
      <c r="D32" s="58"/>
      <c r="E32" s="18">
        <f>E30</f>
        <v>0</v>
      </c>
      <c r="F32" s="18">
        <f>F30</f>
        <v>3698.16</v>
      </c>
      <c r="G32" s="18">
        <f t="shared" ref="G32:L32" si="6">G30</f>
        <v>30</v>
      </c>
      <c r="H32" s="18">
        <f t="shared" si="6"/>
        <v>0</v>
      </c>
      <c r="I32" s="18">
        <f>I30</f>
        <v>0</v>
      </c>
      <c r="J32" s="18">
        <f t="shared" si="6"/>
        <v>3728.16</v>
      </c>
      <c r="K32" s="18">
        <f t="shared" si="6"/>
        <v>0</v>
      </c>
      <c r="L32" s="18">
        <f t="shared" si="6"/>
        <v>3728.16</v>
      </c>
    </row>
    <row r="33" spans="2:12" ht="15.6" customHeight="1" x14ac:dyDescent="0.3">
      <c r="B33" s="81" t="s">
        <v>33</v>
      </c>
      <c r="C33" s="82"/>
      <c r="D33" s="83"/>
      <c r="E33" s="5" t="s">
        <v>9</v>
      </c>
      <c r="F33" s="5" t="s">
        <v>9</v>
      </c>
      <c r="G33" s="5" t="s">
        <v>9</v>
      </c>
      <c r="H33" s="5" t="s">
        <v>9</v>
      </c>
      <c r="I33" s="5" t="s">
        <v>9</v>
      </c>
      <c r="J33" s="5" t="s">
        <v>9</v>
      </c>
      <c r="K33" s="5" t="s">
        <v>9</v>
      </c>
      <c r="L33" s="5" t="s">
        <v>9</v>
      </c>
    </row>
    <row r="34" spans="2:12" ht="30" customHeight="1" x14ac:dyDescent="0.3">
      <c r="B34" s="39" t="s">
        <v>46</v>
      </c>
      <c r="C34" s="38" t="s">
        <v>47</v>
      </c>
      <c r="D34" s="32" t="s">
        <v>15</v>
      </c>
      <c r="E34" s="24" t="s">
        <v>18</v>
      </c>
      <c r="F34" s="7" t="s">
        <v>9</v>
      </c>
      <c r="G34" s="7" t="s">
        <v>9</v>
      </c>
      <c r="H34" s="7" t="s">
        <v>9</v>
      </c>
      <c r="I34" s="7" t="s">
        <v>9</v>
      </c>
      <c r="J34" s="7" t="s">
        <v>9</v>
      </c>
      <c r="K34" s="7" t="s">
        <v>9</v>
      </c>
      <c r="L34" s="7" t="s">
        <v>9</v>
      </c>
    </row>
    <row r="35" spans="2:12" x14ac:dyDescent="0.3">
      <c r="B35" s="33" t="s">
        <v>34</v>
      </c>
      <c r="D35" s="23" t="s">
        <v>35</v>
      </c>
      <c r="E35" s="25" t="s">
        <v>9</v>
      </c>
      <c r="F35" s="16" t="s">
        <v>9</v>
      </c>
      <c r="G35" s="16" t="s">
        <v>9</v>
      </c>
      <c r="H35" s="20" t="s">
        <v>9</v>
      </c>
      <c r="I35" s="16" t="s">
        <v>9</v>
      </c>
      <c r="J35" s="20" t="s">
        <v>9</v>
      </c>
      <c r="K35" s="20" t="s">
        <v>9</v>
      </c>
      <c r="L35" s="27" t="s">
        <v>9</v>
      </c>
    </row>
    <row r="36" spans="2:12" x14ac:dyDescent="0.3">
      <c r="B36" s="9" t="s">
        <v>29</v>
      </c>
      <c r="C36" s="23"/>
      <c r="D36" s="6"/>
      <c r="E36" s="16" t="s">
        <v>9</v>
      </c>
      <c r="F36" s="16" t="s">
        <v>9</v>
      </c>
      <c r="G36" s="16" t="s">
        <v>9</v>
      </c>
      <c r="H36" s="16" t="s">
        <v>9</v>
      </c>
      <c r="I36" s="16" t="s">
        <v>9</v>
      </c>
      <c r="J36" s="16" t="s">
        <v>9</v>
      </c>
      <c r="K36" s="16" t="s">
        <v>9</v>
      </c>
      <c r="L36" s="27"/>
    </row>
    <row r="37" spans="2:12" ht="14.4" customHeight="1" x14ac:dyDescent="0.3">
      <c r="B37" s="77" t="s">
        <v>36</v>
      </c>
      <c r="C37" s="74"/>
      <c r="D37" s="78"/>
      <c r="E37" s="19"/>
      <c r="F37" s="16">
        <v>80</v>
      </c>
      <c r="G37" s="16">
        <v>0</v>
      </c>
      <c r="H37" s="34"/>
      <c r="I37" s="34">
        <f>F37*20%</f>
        <v>16</v>
      </c>
      <c r="J37" s="16">
        <f>SUM(E37:I37)</f>
        <v>96</v>
      </c>
      <c r="K37" s="16">
        <v>0</v>
      </c>
      <c r="L37" s="16">
        <f>J37-K37</f>
        <v>96</v>
      </c>
    </row>
    <row r="38" spans="2:12" ht="14.4" customHeight="1" x14ac:dyDescent="0.3">
      <c r="B38" s="77" t="s">
        <v>37</v>
      </c>
      <c r="C38" s="74"/>
      <c r="D38" s="78"/>
      <c r="E38" s="19"/>
      <c r="F38" s="16">
        <v>80</v>
      </c>
      <c r="G38" s="16">
        <v>0</v>
      </c>
      <c r="H38" s="34"/>
      <c r="I38" s="34">
        <f>F38*20%</f>
        <v>16</v>
      </c>
      <c r="J38" s="16">
        <f t="shared" ref="J38:J39" si="7">SUM(E38:I38)</f>
        <v>96</v>
      </c>
      <c r="K38" s="16">
        <v>0</v>
      </c>
      <c r="L38" s="16">
        <f>J38-K38</f>
        <v>96</v>
      </c>
    </row>
    <row r="39" spans="2:12" ht="14.4" customHeight="1" x14ac:dyDescent="0.3">
      <c r="B39" s="77" t="s">
        <v>38</v>
      </c>
      <c r="C39" s="74"/>
      <c r="D39" s="78"/>
      <c r="E39" s="19"/>
      <c r="F39" s="16">
        <v>80</v>
      </c>
      <c r="G39" s="16">
        <v>0</v>
      </c>
      <c r="H39" s="34"/>
      <c r="I39" s="34">
        <f>F39*20%</f>
        <v>16</v>
      </c>
      <c r="J39" s="16">
        <f t="shared" si="7"/>
        <v>96</v>
      </c>
      <c r="K39" s="16">
        <v>0</v>
      </c>
      <c r="L39" s="16">
        <f>J39-K39</f>
        <v>96</v>
      </c>
    </row>
    <row r="40" spans="2:12" ht="16.2" customHeight="1" thickBot="1" x14ac:dyDescent="0.35">
      <c r="B40" s="22"/>
      <c r="C40" s="79" t="s">
        <v>12</v>
      </c>
      <c r="D40" s="80"/>
      <c r="E40" s="17">
        <f>SUM(E37:E39)</f>
        <v>0</v>
      </c>
      <c r="F40" s="17">
        <f>SUM(F37:F39)</f>
        <v>240</v>
      </c>
      <c r="G40" s="17">
        <f t="shared" ref="G40:L40" si="8">SUM(G37:G39)</f>
        <v>0</v>
      </c>
      <c r="H40" s="17">
        <f t="shared" si="8"/>
        <v>0</v>
      </c>
      <c r="I40" s="17">
        <f t="shared" si="8"/>
        <v>48</v>
      </c>
      <c r="J40" s="17">
        <f t="shared" si="8"/>
        <v>288</v>
      </c>
      <c r="K40" s="17">
        <f t="shared" si="8"/>
        <v>0</v>
      </c>
      <c r="L40" s="17">
        <f t="shared" si="8"/>
        <v>288</v>
      </c>
    </row>
    <row r="41" spans="2:12" x14ac:dyDescent="0.3">
      <c r="B41" s="72" t="s">
        <v>9</v>
      </c>
      <c r="C41" s="75"/>
      <c r="D41" s="76"/>
      <c r="E41" s="21" t="s">
        <v>9</v>
      </c>
      <c r="F41" s="20" t="s">
        <v>9</v>
      </c>
      <c r="G41" s="20" t="s">
        <v>9</v>
      </c>
      <c r="H41" s="20" t="s">
        <v>9</v>
      </c>
      <c r="I41" s="20" t="s">
        <v>9</v>
      </c>
      <c r="J41" s="20" t="s">
        <v>9</v>
      </c>
      <c r="K41" s="20" t="s">
        <v>9</v>
      </c>
      <c r="L41" s="20" t="s">
        <v>9</v>
      </c>
    </row>
    <row r="42" spans="2:12" ht="16.2" thickBot="1" x14ac:dyDescent="0.35">
      <c r="B42" s="56" t="s">
        <v>13</v>
      </c>
      <c r="C42" s="57"/>
      <c r="D42" s="58"/>
      <c r="E42" s="18">
        <f>E40</f>
        <v>0</v>
      </c>
      <c r="F42" s="18">
        <f>F40</f>
        <v>240</v>
      </c>
      <c r="G42" s="18">
        <f t="shared" ref="G42:L42" si="9">G40</f>
        <v>0</v>
      </c>
      <c r="H42" s="18">
        <f t="shared" si="9"/>
        <v>0</v>
      </c>
      <c r="I42" s="18">
        <f>I40</f>
        <v>48</v>
      </c>
      <c r="J42" s="18">
        <f t="shared" si="9"/>
        <v>288</v>
      </c>
      <c r="K42" s="18">
        <f t="shared" si="9"/>
        <v>0</v>
      </c>
      <c r="L42" s="18">
        <f t="shared" si="9"/>
        <v>288</v>
      </c>
    </row>
    <row r="43" spans="2:12" x14ac:dyDescent="0.3">
      <c r="B43" s="59" t="s">
        <v>21</v>
      </c>
      <c r="C43" s="60"/>
      <c r="D43" s="61"/>
      <c r="E43" s="35" t="s">
        <v>9</v>
      </c>
      <c r="F43" s="36"/>
      <c r="G43" s="36"/>
      <c r="H43" s="36"/>
      <c r="I43" s="36"/>
      <c r="J43" s="36"/>
      <c r="K43" s="36"/>
      <c r="L43" s="36"/>
    </row>
    <row r="44" spans="2:12" x14ac:dyDescent="0.3">
      <c r="B44" s="62"/>
      <c r="C44" s="63"/>
      <c r="D44" s="64"/>
      <c r="E44" s="36">
        <f>E13+E22+E32</f>
        <v>0</v>
      </c>
      <c r="F44" s="36">
        <f>F13+F22+F32+F42</f>
        <v>169584.13</v>
      </c>
      <c r="G44" s="36">
        <f t="shared" ref="G44:L44" si="10">G13+G22+G32+G42</f>
        <v>30</v>
      </c>
      <c r="H44" s="36">
        <f t="shared" si="10"/>
        <v>8600</v>
      </c>
      <c r="I44" s="36">
        <f>I13+I22+I32+I42</f>
        <v>34897.194000000003</v>
      </c>
      <c r="J44" s="36">
        <f t="shared" si="10"/>
        <v>215311.32399999999</v>
      </c>
      <c r="K44" s="36">
        <f t="shared" si="10"/>
        <v>0</v>
      </c>
      <c r="L44" s="36">
        <f t="shared" si="10"/>
        <v>213111.32399999999</v>
      </c>
    </row>
    <row r="45" spans="2:12" ht="16.2" thickBot="1" x14ac:dyDescent="0.35">
      <c r="B45" s="65"/>
      <c r="C45" s="66"/>
      <c r="D45" s="67"/>
      <c r="E45" s="18" t="s">
        <v>9</v>
      </c>
      <c r="F45" s="36"/>
      <c r="G45" s="36"/>
      <c r="H45" s="36"/>
      <c r="I45" s="36"/>
      <c r="J45" s="36"/>
      <c r="K45" s="36"/>
      <c r="L45" s="36"/>
    </row>
    <row r="46" spans="2:12" ht="45" customHeight="1" thickBot="1" x14ac:dyDescent="0.35">
      <c r="B46" s="68" t="s">
        <v>32</v>
      </c>
      <c r="C46" s="68"/>
      <c r="D46" s="68"/>
      <c r="E46" s="68"/>
      <c r="F46" s="68"/>
      <c r="G46" s="68"/>
      <c r="H46" s="69" t="s">
        <v>31</v>
      </c>
      <c r="I46" s="70"/>
      <c r="J46" s="71"/>
      <c r="K46" s="37">
        <f>K44</f>
        <v>0</v>
      </c>
      <c r="L46" s="72" t="s">
        <v>9</v>
      </c>
    </row>
    <row r="47" spans="2:12" ht="15" customHeight="1" x14ac:dyDescent="0.3">
      <c r="B47" s="74"/>
      <c r="C47" s="74"/>
      <c r="D47" s="74"/>
      <c r="E47" s="74"/>
      <c r="F47" s="74"/>
      <c r="G47" s="15"/>
      <c r="I47" s="15"/>
      <c r="L47" s="73"/>
    </row>
  </sheetData>
  <mergeCells count="30">
    <mergeCell ref="B23:D23"/>
    <mergeCell ref="B2:L2"/>
    <mergeCell ref="B3:C3"/>
    <mergeCell ref="B4:C4"/>
    <mergeCell ref="B6:D6"/>
    <mergeCell ref="C11:D11"/>
    <mergeCell ref="C12:D12"/>
    <mergeCell ref="C13:D13"/>
    <mergeCell ref="C15:D15"/>
    <mergeCell ref="C20:D20"/>
    <mergeCell ref="C21:D21"/>
    <mergeCell ref="C22:D22"/>
    <mergeCell ref="B41:D41"/>
    <mergeCell ref="B27:D27"/>
    <mergeCell ref="B28:D28"/>
    <mergeCell ref="B29:D29"/>
    <mergeCell ref="C30:D30"/>
    <mergeCell ref="B31:D31"/>
    <mergeCell ref="B32:D32"/>
    <mergeCell ref="B33:D33"/>
    <mergeCell ref="B37:D37"/>
    <mergeCell ref="B38:D38"/>
    <mergeCell ref="B39:D39"/>
    <mergeCell ref="C40:D40"/>
    <mergeCell ref="B42:D42"/>
    <mergeCell ref="B43:D45"/>
    <mergeCell ref="B46:G46"/>
    <mergeCell ref="H46:J46"/>
    <mergeCell ref="L46:L47"/>
    <mergeCell ref="B47:F47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89B5-43CD-4292-A858-25EA376463CF}">
  <sheetPr>
    <pageSetUpPr fitToPage="1"/>
  </sheetPr>
  <dimension ref="B2:L46"/>
  <sheetViews>
    <sheetView topLeftCell="A31" workbookViewId="0">
      <selection activeCell="N47" sqref="N47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7" width="11.5546875" style="1"/>
    <col min="8" max="8" width="12.33203125" style="1" bestFit="1" customWidth="1"/>
    <col min="9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4" t="s">
        <v>96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9" t="s">
        <v>98</v>
      </c>
      <c r="C6" s="90"/>
      <c r="D6" s="91"/>
      <c r="E6" s="19"/>
      <c r="F6" s="16">
        <v>174043.62</v>
      </c>
      <c r="G6" s="16"/>
      <c r="H6" s="20" t="s">
        <v>9</v>
      </c>
      <c r="I6" s="16">
        <f>F6*20%</f>
        <v>34808.724000000002</v>
      </c>
      <c r="J6" s="16">
        <f>SUM(E6:I6)</f>
        <v>208852.34399999998</v>
      </c>
      <c r="K6" s="16">
        <v>208852.34</v>
      </c>
      <c r="L6" s="16">
        <f t="shared" ref="L6:L9" si="0">J6-K6</f>
        <v>3.999999986262992E-3</v>
      </c>
    </row>
    <row r="7" spans="2:12" ht="15.6" customHeight="1" x14ac:dyDescent="0.3">
      <c r="B7" s="9" t="s">
        <v>40</v>
      </c>
      <c r="C7" s="32"/>
      <c r="D7" s="6"/>
      <c r="E7" s="19"/>
      <c r="F7" s="20" t="s">
        <v>9</v>
      </c>
      <c r="G7" s="20" t="s">
        <v>9</v>
      </c>
      <c r="H7" s="16">
        <v>8600</v>
      </c>
      <c r="I7" s="16">
        <f>H7*20%</f>
        <v>1720</v>
      </c>
      <c r="J7" s="16">
        <f t="shared" ref="J7:J9" si="1">SUM(E7:I7)</f>
        <v>10320</v>
      </c>
      <c r="K7" s="16">
        <v>10320</v>
      </c>
      <c r="L7" s="16">
        <f t="shared" si="0"/>
        <v>0</v>
      </c>
    </row>
    <row r="8" spans="2:12" x14ac:dyDescent="0.3">
      <c r="B8" s="9" t="s">
        <v>39</v>
      </c>
      <c r="C8" s="15"/>
      <c r="D8" s="8"/>
      <c r="E8" s="19"/>
      <c r="F8" s="20" t="s">
        <v>9</v>
      </c>
      <c r="G8" s="16">
        <v>2200</v>
      </c>
      <c r="H8" s="20"/>
      <c r="I8" s="55">
        <v>440</v>
      </c>
      <c r="J8" s="16">
        <f t="shared" si="1"/>
        <v>2640</v>
      </c>
      <c r="K8" s="16">
        <v>2640</v>
      </c>
      <c r="L8" s="16">
        <f t="shared" si="0"/>
        <v>0</v>
      </c>
    </row>
    <row r="9" spans="2:12" x14ac:dyDescent="0.3">
      <c r="B9" s="9" t="s">
        <v>48</v>
      </c>
      <c r="C9" s="15"/>
      <c r="D9" s="8"/>
      <c r="E9" s="19"/>
      <c r="F9" s="20"/>
      <c r="G9" s="16"/>
      <c r="H9" s="20"/>
      <c r="I9" s="16"/>
      <c r="J9" s="16">
        <f t="shared" si="1"/>
        <v>0</v>
      </c>
      <c r="K9" s="16"/>
      <c r="L9" s="16">
        <f t="shared" si="0"/>
        <v>0</v>
      </c>
    </row>
    <row r="10" spans="2:12" ht="15.6" customHeight="1" thickBot="1" x14ac:dyDescent="0.35">
      <c r="B10" s="10"/>
      <c r="C10" s="79" t="s">
        <v>27</v>
      </c>
      <c r="D10" s="80"/>
      <c r="E10" s="17">
        <f>SUM(E6:E9)</f>
        <v>0</v>
      </c>
      <c r="F10" s="17">
        <f>SUM(F6:F9)</f>
        <v>174043.62</v>
      </c>
      <c r="G10" s="17">
        <f>SUM(G6:G9)</f>
        <v>2200</v>
      </c>
      <c r="H10" s="17">
        <f>SUM(H6:H9)</f>
        <v>8600</v>
      </c>
      <c r="I10" s="17">
        <f>ROUNDDOWN(SUM(I6:I9),2)</f>
        <v>36968.720000000001</v>
      </c>
      <c r="J10" s="17">
        <f>ROUNDDOWN(SUM(J6:J9),2)</f>
        <v>221812.34</v>
      </c>
      <c r="K10" s="17">
        <f>SUM(K6:K9)</f>
        <v>221812.34</v>
      </c>
      <c r="L10" s="17">
        <f>ROUNDDOWN(SUM(L6:L9),2)</f>
        <v>0</v>
      </c>
    </row>
    <row r="11" spans="2:12" x14ac:dyDescent="0.3">
      <c r="B11" s="11" t="s">
        <v>9</v>
      </c>
      <c r="C11" s="92"/>
      <c r="D11" s="93"/>
      <c r="E11" s="21" t="s">
        <v>9</v>
      </c>
      <c r="F11" s="20" t="s">
        <v>9</v>
      </c>
      <c r="G11" s="20" t="s">
        <v>9</v>
      </c>
      <c r="H11" s="20" t="s">
        <v>9</v>
      </c>
      <c r="I11" s="20" t="s">
        <v>9</v>
      </c>
      <c r="J11" s="20" t="s">
        <v>9</v>
      </c>
      <c r="K11" s="20" t="s">
        <v>9</v>
      </c>
      <c r="L11" s="21" t="s">
        <v>9</v>
      </c>
    </row>
    <row r="12" spans="2:12" ht="16.2" thickBot="1" x14ac:dyDescent="0.35">
      <c r="B12" s="12" t="s">
        <v>13</v>
      </c>
      <c r="C12" s="94"/>
      <c r="D12" s="95"/>
      <c r="E12" s="18">
        <f>E10</f>
        <v>0</v>
      </c>
      <c r="F12" s="18">
        <f>F10</f>
        <v>174043.62</v>
      </c>
      <c r="G12" s="18">
        <f t="shared" ref="G12:L12" si="2">G10</f>
        <v>2200</v>
      </c>
      <c r="H12" s="18">
        <f t="shared" si="2"/>
        <v>8600</v>
      </c>
      <c r="I12" s="18">
        <f>I10</f>
        <v>36968.720000000001</v>
      </c>
      <c r="J12" s="18">
        <f t="shared" si="2"/>
        <v>221812.34</v>
      </c>
      <c r="K12" s="18">
        <f t="shared" si="2"/>
        <v>221812.34</v>
      </c>
      <c r="L12" s="18">
        <f t="shared" si="2"/>
        <v>0</v>
      </c>
    </row>
    <row r="13" spans="2:12" x14ac:dyDescent="0.3">
      <c r="B13" s="29" t="s">
        <v>14</v>
      </c>
      <c r="C13" s="30"/>
      <c r="D13" s="31"/>
      <c r="E13" s="5" t="s">
        <v>9</v>
      </c>
      <c r="F13" s="5" t="s">
        <v>9</v>
      </c>
      <c r="G13" s="5" t="s">
        <v>9</v>
      </c>
      <c r="H13" s="5" t="s">
        <v>9</v>
      </c>
      <c r="I13" s="5" t="s">
        <v>9</v>
      </c>
      <c r="J13" s="5" t="s">
        <v>9</v>
      </c>
      <c r="K13" s="5" t="s">
        <v>9</v>
      </c>
      <c r="L13" s="5" t="s">
        <v>9</v>
      </c>
    </row>
    <row r="14" spans="2:12" ht="30" customHeight="1" x14ac:dyDescent="0.3">
      <c r="B14" s="9"/>
      <c r="C14" s="96" t="s">
        <v>15</v>
      </c>
      <c r="D14" s="97"/>
      <c r="E14" s="6" t="s">
        <v>18</v>
      </c>
      <c r="F14" s="7" t="s">
        <v>9</v>
      </c>
      <c r="G14" s="7" t="s">
        <v>9</v>
      </c>
      <c r="H14" s="7" t="s">
        <v>9</v>
      </c>
      <c r="I14" s="7" t="s">
        <v>9</v>
      </c>
      <c r="J14" s="7" t="s">
        <v>9</v>
      </c>
      <c r="K14" s="7" t="s">
        <v>9</v>
      </c>
      <c r="L14" s="7" t="s">
        <v>9</v>
      </c>
    </row>
    <row r="15" spans="2:12" x14ac:dyDescent="0.3">
      <c r="B15" s="9" t="s">
        <v>28</v>
      </c>
      <c r="D15" s="23" t="s">
        <v>17</v>
      </c>
      <c r="E15" s="25" t="s">
        <v>9</v>
      </c>
      <c r="F15" s="16" t="s">
        <v>9</v>
      </c>
      <c r="G15" s="16" t="s">
        <v>9</v>
      </c>
      <c r="H15" s="20" t="s">
        <v>9</v>
      </c>
      <c r="I15" s="16" t="s">
        <v>9</v>
      </c>
      <c r="J15" s="20" t="s">
        <v>9</v>
      </c>
      <c r="K15" s="20" t="s">
        <v>9</v>
      </c>
      <c r="L15" s="27" t="s">
        <v>9</v>
      </c>
    </row>
    <row r="16" spans="2:12" x14ac:dyDescent="0.3">
      <c r="B16" s="9" t="s">
        <v>29</v>
      </c>
      <c r="C16" s="23"/>
      <c r="D16" s="6"/>
      <c r="E16" s="16" t="s">
        <v>9</v>
      </c>
      <c r="F16" s="16" t="s">
        <v>9</v>
      </c>
      <c r="G16" s="16" t="s">
        <v>9</v>
      </c>
      <c r="H16" s="16" t="s">
        <v>9</v>
      </c>
      <c r="I16" s="16" t="s">
        <v>9</v>
      </c>
      <c r="J16" s="16" t="s">
        <v>9</v>
      </c>
      <c r="K16" s="16" t="s">
        <v>9</v>
      </c>
      <c r="L16" s="27"/>
    </row>
    <row r="17" spans="2:12" x14ac:dyDescent="0.3">
      <c r="B17" s="9" t="s">
        <v>16</v>
      </c>
      <c r="C17" s="23"/>
      <c r="D17" s="6"/>
      <c r="E17" s="16"/>
      <c r="F17" s="16" t="s">
        <v>9</v>
      </c>
      <c r="G17" s="16" t="s">
        <v>9</v>
      </c>
      <c r="H17" s="16" t="s">
        <v>9</v>
      </c>
      <c r="I17" s="16" t="s">
        <v>9</v>
      </c>
      <c r="J17" s="16" t="s">
        <v>23</v>
      </c>
      <c r="K17" s="16"/>
      <c r="L17" s="27"/>
    </row>
    <row r="18" spans="2:12" ht="15.6" customHeight="1" x14ac:dyDescent="0.3">
      <c r="B18" s="13"/>
      <c r="C18" s="23"/>
      <c r="D18" s="6"/>
      <c r="E18" s="16" t="s">
        <v>18</v>
      </c>
      <c r="F18" s="16" t="s">
        <v>9</v>
      </c>
      <c r="G18" s="16" t="s">
        <v>9</v>
      </c>
      <c r="H18" s="16" t="s">
        <v>9</v>
      </c>
      <c r="I18" s="16" t="s">
        <v>9</v>
      </c>
      <c r="J18" s="26"/>
      <c r="K18" s="28"/>
      <c r="L18" s="27"/>
    </row>
    <row r="19" spans="2:12" ht="16.2" thickBot="1" x14ac:dyDescent="0.35">
      <c r="B19" s="14"/>
      <c r="C19" s="79" t="s">
        <v>12</v>
      </c>
      <c r="D19" s="80"/>
      <c r="E19" s="17">
        <f>SUM(E15:E17)</f>
        <v>0</v>
      </c>
      <c r="F19" s="17">
        <f t="shared" ref="F19:L19" si="3">SUM(F15:F17)</f>
        <v>0</v>
      </c>
      <c r="G19" s="17">
        <f t="shared" si="3"/>
        <v>0</v>
      </c>
      <c r="H19" s="17">
        <f t="shared" si="3"/>
        <v>0</v>
      </c>
      <c r="I19" s="17">
        <f>SUM(I15:I17)</f>
        <v>0</v>
      </c>
      <c r="J19" s="17">
        <f t="shared" si="3"/>
        <v>0</v>
      </c>
      <c r="K19" s="17">
        <f t="shared" si="3"/>
        <v>0</v>
      </c>
      <c r="L19" s="17">
        <f t="shared" si="3"/>
        <v>0</v>
      </c>
    </row>
    <row r="20" spans="2:12" x14ac:dyDescent="0.3">
      <c r="B20" s="11" t="s">
        <v>9</v>
      </c>
      <c r="C20" s="92"/>
      <c r="D20" s="93"/>
      <c r="E20" s="20" t="s">
        <v>9</v>
      </c>
      <c r="F20" s="20" t="s">
        <v>9</v>
      </c>
      <c r="G20" s="20" t="s">
        <v>9</v>
      </c>
      <c r="H20" s="20" t="s">
        <v>9</v>
      </c>
      <c r="I20" s="20" t="s">
        <v>9</v>
      </c>
      <c r="J20" s="20" t="s">
        <v>9</v>
      </c>
      <c r="K20" s="20" t="s">
        <v>9</v>
      </c>
      <c r="L20" s="7" t="s">
        <v>9</v>
      </c>
    </row>
    <row r="21" spans="2:12" ht="16.2" thickBot="1" x14ac:dyDescent="0.35">
      <c r="B21" s="12" t="s">
        <v>13</v>
      </c>
      <c r="C21" s="94"/>
      <c r="D21" s="95"/>
      <c r="E21" s="18">
        <f>E19</f>
        <v>0</v>
      </c>
      <c r="F21" s="18">
        <f t="shared" ref="F21:L21" si="4">F19</f>
        <v>0</v>
      </c>
      <c r="G21" s="18">
        <f t="shared" si="4"/>
        <v>0</v>
      </c>
      <c r="H21" s="18">
        <f t="shared" si="4"/>
        <v>0</v>
      </c>
      <c r="I21" s="18">
        <f>I19</f>
        <v>0</v>
      </c>
      <c r="J21" s="18">
        <f t="shared" si="4"/>
        <v>0</v>
      </c>
      <c r="K21" s="18">
        <f t="shared" si="4"/>
        <v>0</v>
      </c>
      <c r="L21" s="18">
        <f t="shared" si="4"/>
        <v>0</v>
      </c>
    </row>
    <row r="22" spans="2:12" ht="15.6" customHeight="1" x14ac:dyDescent="0.3">
      <c r="B22" s="81" t="s">
        <v>19</v>
      </c>
      <c r="C22" s="82"/>
      <c r="D22" s="83"/>
      <c r="E22" s="5" t="s">
        <v>9</v>
      </c>
      <c r="F22" s="5" t="s">
        <v>9</v>
      </c>
      <c r="G22" s="5" t="s">
        <v>9</v>
      </c>
      <c r="H22" s="5" t="s">
        <v>9</v>
      </c>
      <c r="I22" s="5" t="s">
        <v>9</v>
      </c>
      <c r="J22" s="5" t="s">
        <v>9</v>
      </c>
      <c r="K22" s="5" t="s">
        <v>9</v>
      </c>
      <c r="L22" s="5" t="s">
        <v>9</v>
      </c>
    </row>
    <row r="23" spans="2:12" ht="30" customHeight="1" x14ac:dyDescent="0.3">
      <c r="B23" s="9"/>
      <c r="C23" s="38" t="s">
        <v>77</v>
      </c>
      <c r="D23" s="32" t="s">
        <v>15</v>
      </c>
      <c r="E23" s="24" t="s">
        <v>18</v>
      </c>
      <c r="F23" s="7" t="s">
        <v>9</v>
      </c>
      <c r="G23" s="7" t="s">
        <v>9</v>
      </c>
      <c r="H23" s="7" t="s">
        <v>9</v>
      </c>
      <c r="I23" s="7" t="s">
        <v>9</v>
      </c>
      <c r="J23" s="7" t="s">
        <v>9</v>
      </c>
      <c r="K23" s="7" t="s">
        <v>9</v>
      </c>
      <c r="L23" s="7" t="s">
        <v>9</v>
      </c>
    </row>
    <row r="24" spans="2:12" x14ac:dyDescent="0.3">
      <c r="B24" s="33" t="s">
        <v>78</v>
      </c>
      <c r="C24" s="38"/>
      <c r="D24" s="23" t="s">
        <v>20</v>
      </c>
      <c r="E24" s="25" t="s">
        <v>9</v>
      </c>
      <c r="F24" s="16" t="s">
        <v>9</v>
      </c>
      <c r="G24" s="16" t="s">
        <v>9</v>
      </c>
      <c r="H24" s="20" t="s">
        <v>9</v>
      </c>
      <c r="I24" s="16" t="s">
        <v>9</v>
      </c>
      <c r="J24" s="20" t="s">
        <v>9</v>
      </c>
      <c r="K24" s="20" t="s">
        <v>9</v>
      </c>
      <c r="L24" s="27" t="s">
        <v>9</v>
      </c>
    </row>
    <row r="25" spans="2:12" x14ac:dyDescent="0.3">
      <c r="B25" s="44" t="s">
        <v>79</v>
      </c>
      <c r="C25" s="23"/>
      <c r="D25" s="6"/>
      <c r="E25" s="16" t="s">
        <v>9</v>
      </c>
      <c r="F25" s="16" t="s">
        <v>9</v>
      </c>
      <c r="G25" s="16" t="s">
        <v>9</v>
      </c>
      <c r="H25" s="16" t="s">
        <v>9</v>
      </c>
      <c r="I25" s="16" t="s">
        <v>9</v>
      </c>
      <c r="J25" s="16" t="s">
        <v>9</v>
      </c>
      <c r="K25" s="16" t="s">
        <v>9</v>
      </c>
      <c r="L25" s="27"/>
    </row>
    <row r="26" spans="2:12" ht="14.4" customHeight="1" x14ac:dyDescent="0.3">
      <c r="B26" s="77" t="s">
        <v>99</v>
      </c>
      <c r="C26" s="74"/>
      <c r="D26" s="78"/>
      <c r="E26" s="19"/>
      <c r="F26" s="16"/>
      <c r="G26" s="16"/>
      <c r="H26" s="34"/>
      <c r="I26" s="34"/>
      <c r="J26" s="16">
        <f>SUM(E26:I26)</f>
        <v>0</v>
      </c>
      <c r="K26" s="16"/>
      <c r="L26" s="16">
        <f>J26-K26</f>
        <v>0</v>
      </c>
    </row>
    <row r="27" spans="2:12" ht="14.4" customHeight="1" x14ac:dyDescent="0.3">
      <c r="B27" s="77" t="s">
        <v>100</v>
      </c>
      <c r="C27" s="74"/>
      <c r="D27" s="78"/>
      <c r="E27" s="19"/>
      <c r="F27" s="16"/>
      <c r="G27" s="16"/>
      <c r="H27" s="34"/>
      <c r="I27" s="34"/>
      <c r="J27" s="16">
        <f t="shared" ref="J27:J28" si="5">SUM(E27:I27)</f>
        <v>0</v>
      </c>
      <c r="K27" s="16"/>
      <c r="L27" s="16">
        <f>J27-K27</f>
        <v>0</v>
      </c>
    </row>
    <row r="28" spans="2:12" ht="14.4" customHeight="1" x14ac:dyDescent="0.3">
      <c r="B28" s="77" t="s">
        <v>101</v>
      </c>
      <c r="C28" s="74"/>
      <c r="D28" s="78"/>
      <c r="E28" s="19"/>
      <c r="F28" s="16"/>
      <c r="G28" s="16"/>
      <c r="H28" s="34"/>
      <c r="I28" s="34"/>
      <c r="J28" s="16">
        <f t="shared" si="5"/>
        <v>0</v>
      </c>
      <c r="K28" s="16"/>
      <c r="L28" s="16">
        <f>J28-K28</f>
        <v>0</v>
      </c>
    </row>
    <row r="29" spans="2:12" ht="16.2" customHeight="1" thickBot="1" x14ac:dyDescent="0.35">
      <c r="B29" s="22"/>
      <c r="C29" s="79" t="s">
        <v>12</v>
      </c>
      <c r="D29" s="80"/>
      <c r="E29" s="17">
        <f>SUM(E26:E28)</f>
        <v>0</v>
      </c>
      <c r="F29" s="17">
        <f>SUM(F26:F28)</f>
        <v>0</v>
      </c>
      <c r="G29" s="17">
        <f t="shared" ref="G29:L29" si="6">SUM(G26:G28)</f>
        <v>0</v>
      </c>
      <c r="H29" s="17">
        <f t="shared" si="6"/>
        <v>0</v>
      </c>
      <c r="I29" s="17">
        <f>SUM(I26:I28)</f>
        <v>0</v>
      </c>
      <c r="J29" s="17">
        <f t="shared" si="6"/>
        <v>0</v>
      </c>
      <c r="K29" s="17"/>
      <c r="L29" s="17">
        <f t="shared" si="6"/>
        <v>0</v>
      </c>
    </row>
    <row r="30" spans="2:12" x14ac:dyDescent="0.3">
      <c r="B30" s="72" t="s">
        <v>9</v>
      </c>
      <c r="C30" s="75"/>
      <c r="D30" s="76"/>
      <c r="E30" s="21" t="s">
        <v>9</v>
      </c>
      <c r="F30" s="20" t="s">
        <v>9</v>
      </c>
      <c r="G30" s="20" t="s">
        <v>9</v>
      </c>
      <c r="H30" s="20" t="s">
        <v>9</v>
      </c>
      <c r="I30" s="20" t="s">
        <v>9</v>
      </c>
      <c r="J30" s="20" t="s">
        <v>9</v>
      </c>
      <c r="K30" s="20" t="s">
        <v>9</v>
      </c>
      <c r="L30" s="20" t="s">
        <v>9</v>
      </c>
    </row>
    <row r="31" spans="2:12" ht="16.2" thickBot="1" x14ac:dyDescent="0.35">
      <c r="B31" s="56" t="s">
        <v>13</v>
      </c>
      <c r="C31" s="57"/>
      <c r="D31" s="58"/>
      <c r="E31" s="18">
        <f>E29</f>
        <v>0</v>
      </c>
      <c r="F31" s="18">
        <f>F29</f>
        <v>0</v>
      </c>
      <c r="G31" s="18">
        <f t="shared" ref="G31:L31" si="7">G29</f>
        <v>0</v>
      </c>
      <c r="H31" s="18">
        <f t="shared" si="7"/>
        <v>0</v>
      </c>
      <c r="I31" s="18">
        <f>I29</f>
        <v>0</v>
      </c>
      <c r="J31" s="18">
        <f t="shared" si="7"/>
        <v>0</v>
      </c>
      <c r="K31" s="18">
        <f t="shared" si="7"/>
        <v>0</v>
      </c>
      <c r="L31" s="18">
        <f t="shared" si="7"/>
        <v>0</v>
      </c>
    </row>
    <row r="32" spans="2:12" ht="15.6" customHeight="1" x14ac:dyDescent="0.3">
      <c r="B32" s="81" t="s">
        <v>33</v>
      </c>
      <c r="C32" s="82"/>
      <c r="D32" s="83"/>
      <c r="E32" s="5" t="s">
        <v>9</v>
      </c>
      <c r="F32" s="5" t="s">
        <v>9</v>
      </c>
      <c r="G32" s="5" t="s">
        <v>9</v>
      </c>
      <c r="H32" s="5" t="s">
        <v>9</v>
      </c>
      <c r="I32" s="5" t="s">
        <v>9</v>
      </c>
      <c r="J32" s="5" t="s">
        <v>9</v>
      </c>
      <c r="K32" s="5" t="s">
        <v>9</v>
      </c>
      <c r="L32" s="5" t="s">
        <v>9</v>
      </c>
    </row>
    <row r="33" spans="2:12" ht="30" customHeight="1" x14ac:dyDescent="0.3">
      <c r="B33" s="39" t="s">
        <v>46</v>
      </c>
      <c r="C33" s="46" t="s">
        <v>47</v>
      </c>
      <c r="D33" s="32" t="s">
        <v>15</v>
      </c>
      <c r="E33" s="24" t="s">
        <v>18</v>
      </c>
      <c r="F33" s="7" t="s">
        <v>9</v>
      </c>
      <c r="G33" s="7" t="s">
        <v>9</v>
      </c>
      <c r="H33" s="7" t="s">
        <v>9</v>
      </c>
      <c r="I33" s="7" t="s">
        <v>9</v>
      </c>
      <c r="J33" s="7" t="s">
        <v>9</v>
      </c>
      <c r="K33" s="7" t="s">
        <v>9</v>
      </c>
      <c r="L33" s="6"/>
    </row>
    <row r="34" spans="2:12" x14ac:dyDescent="0.3">
      <c r="B34" s="33" t="s">
        <v>34</v>
      </c>
      <c r="D34" s="23" t="s">
        <v>35</v>
      </c>
      <c r="E34" s="25" t="s">
        <v>9</v>
      </c>
      <c r="F34" s="16" t="s">
        <v>9</v>
      </c>
      <c r="G34" s="16" t="s">
        <v>9</v>
      </c>
      <c r="H34" s="20" t="s">
        <v>9</v>
      </c>
      <c r="I34" s="16" t="s">
        <v>9</v>
      </c>
      <c r="J34" s="20" t="s">
        <v>9</v>
      </c>
      <c r="K34" s="20" t="s">
        <v>9</v>
      </c>
      <c r="L34" s="27" t="s">
        <v>9</v>
      </c>
    </row>
    <row r="35" spans="2:12" x14ac:dyDescent="0.3">
      <c r="B35" s="9" t="s">
        <v>29</v>
      </c>
      <c r="C35" s="23"/>
      <c r="D35" s="6"/>
      <c r="E35" s="16" t="s">
        <v>9</v>
      </c>
      <c r="F35" s="16" t="s">
        <v>9</v>
      </c>
      <c r="G35" s="16" t="s">
        <v>9</v>
      </c>
      <c r="H35" s="16" t="s">
        <v>9</v>
      </c>
      <c r="I35" s="16" t="s">
        <v>9</v>
      </c>
      <c r="J35" s="16" t="s">
        <v>9</v>
      </c>
      <c r="K35" s="16" t="s">
        <v>9</v>
      </c>
      <c r="L35" s="27"/>
    </row>
    <row r="36" spans="2:12" ht="14.4" customHeight="1" x14ac:dyDescent="0.3">
      <c r="B36" s="77" t="s">
        <v>99</v>
      </c>
      <c r="C36" s="74"/>
      <c r="D36" s="78"/>
      <c r="E36" s="19"/>
      <c r="F36" s="16">
        <v>85.36</v>
      </c>
      <c r="G36" s="16">
        <v>0</v>
      </c>
      <c r="H36" s="34"/>
      <c r="I36" s="34">
        <f>ROUNDDOWN((F36*20%),2)</f>
        <v>17.07</v>
      </c>
      <c r="J36" s="16">
        <f t="shared" ref="J36:J38" si="8">SUM(E36:I36)</f>
        <v>102.43</v>
      </c>
      <c r="K36" s="16">
        <v>102.43</v>
      </c>
      <c r="L36" s="16">
        <f>J36-K36</f>
        <v>0</v>
      </c>
    </row>
    <row r="37" spans="2:12" ht="14.4" customHeight="1" x14ac:dyDescent="0.3">
      <c r="B37" s="77" t="s">
        <v>100</v>
      </c>
      <c r="C37" s="74"/>
      <c r="D37" s="78"/>
      <c r="E37" s="19"/>
      <c r="F37" s="16">
        <v>85.36</v>
      </c>
      <c r="G37" s="16">
        <v>0</v>
      </c>
      <c r="H37" s="34"/>
      <c r="I37" s="34">
        <f t="shared" ref="I37:I38" si="9">ROUNDDOWN((F37*20%),2)</f>
        <v>17.07</v>
      </c>
      <c r="J37" s="16">
        <f t="shared" si="8"/>
        <v>102.43</v>
      </c>
      <c r="K37" s="16">
        <v>102.43</v>
      </c>
      <c r="L37" s="16">
        <f>J37-K37</f>
        <v>0</v>
      </c>
    </row>
    <row r="38" spans="2:12" ht="14.4" customHeight="1" x14ac:dyDescent="0.3">
      <c r="B38" s="77" t="s">
        <v>101</v>
      </c>
      <c r="C38" s="74"/>
      <c r="D38" s="78"/>
      <c r="E38" s="19"/>
      <c r="F38" s="16">
        <v>85.36</v>
      </c>
      <c r="G38" s="16">
        <v>0</v>
      </c>
      <c r="H38" s="34"/>
      <c r="I38" s="34">
        <f t="shared" si="9"/>
        <v>17.07</v>
      </c>
      <c r="J38" s="16">
        <f t="shared" si="8"/>
        <v>102.43</v>
      </c>
      <c r="K38" s="16">
        <v>102.43</v>
      </c>
      <c r="L38" s="16">
        <f>J38-K38</f>
        <v>0</v>
      </c>
    </row>
    <row r="39" spans="2:12" ht="16.2" customHeight="1" thickBot="1" x14ac:dyDescent="0.35">
      <c r="B39" s="22"/>
      <c r="C39" s="79" t="s">
        <v>12</v>
      </c>
      <c r="D39" s="80"/>
      <c r="E39" s="17">
        <f>SUM(E36:E38)</f>
        <v>0</v>
      </c>
      <c r="F39" s="17">
        <f>SUM(F36:F38)</f>
        <v>256.08</v>
      </c>
      <c r="G39" s="17">
        <f t="shared" ref="G39:L39" si="10">SUM(G36:G38)</f>
        <v>0</v>
      </c>
      <c r="H39" s="17">
        <f t="shared" si="10"/>
        <v>0</v>
      </c>
      <c r="I39" s="17">
        <f>SUM(I36:I38)</f>
        <v>51.21</v>
      </c>
      <c r="J39" s="17">
        <f>SUM(J36:J38)</f>
        <v>307.29000000000002</v>
      </c>
      <c r="K39" s="17">
        <f t="shared" si="10"/>
        <v>307.29000000000002</v>
      </c>
      <c r="L39" s="17">
        <f t="shared" si="10"/>
        <v>0</v>
      </c>
    </row>
    <row r="40" spans="2:12" x14ac:dyDescent="0.3">
      <c r="B40" s="72" t="s">
        <v>9</v>
      </c>
      <c r="C40" s="75"/>
      <c r="D40" s="76"/>
      <c r="E40" s="21" t="s">
        <v>9</v>
      </c>
      <c r="F40" s="20" t="s">
        <v>9</v>
      </c>
      <c r="G40" s="20" t="s">
        <v>9</v>
      </c>
      <c r="H40" s="20" t="s">
        <v>9</v>
      </c>
      <c r="I40" s="20" t="s">
        <v>9</v>
      </c>
      <c r="J40" s="20" t="s">
        <v>9</v>
      </c>
      <c r="K40" s="20" t="s">
        <v>9</v>
      </c>
      <c r="L40" s="20" t="s">
        <v>9</v>
      </c>
    </row>
    <row r="41" spans="2:12" ht="16.2" thickBot="1" x14ac:dyDescent="0.35">
      <c r="B41" s="56" t="s">
        <v>13</v>
      </c>
      <c r="C41" s="57"/>
      <c r="D41" s="58"/>
      <c r="E41" s="18">
        <f>E39</f>
        <v>0</v>
      </c>
      <c r="F41" s="18">
        <f>F39</f>
        <v>256.08</v>
      </c>
      <c r="G41" s="18">
        <f t="shared" ref="G41:L41" si="11">G39</f>
        <v>0</v>
      </c>
      <c r="H41" s="18">
        <f t="shared" si="11"/>
        <v>0</v>
      </c>
      <c r="I41" s="18">
        <f>I39</f>
        <v>51.21</v>
      </c>
      <c r="J41" s="18">
        <f t="shared" si="11"/>
        <v>307.29000000000002</v>
      </c>
      <c r="K41" s="18">
        <f t="shared" si="11"/>
        <v>307.29000000000002</v>
      </c>
      <c r="L41" s="18">
        <f t="shared" si="11"/>
        <v>0</v>
      </c>
    </row>
    <row r="42" spans="2:12" x14ac:dyDescent="0.3">
      <c r="B42" s="59" t="s">
        <v>21</v>
      </c>
      <c r="C42" s="60"/>
      <c r="D42" s="61"/>
      <c r="E42" s="35" t="s">
        <v>9</v>
      </c>
      <c r="F42" s="36"/>
      <c r="G42" s="36"/>
      <c r="H42" s="36"/>
      <c r="I42" s="36"/>
      <c r="J42" s="36"/>
      <c r="K42" s="36"/>
      <c r="L42" s="36"/>
    </row>
    <row r="43" spans="2:12" x14ac:dyDescent="0.3">
      <c r="B43" s="62"/>
      <c r="C43" s="63"/>
      <c r="D43" s="64"/>
      <c r="E43" s="36">
        <f>E12+E21+E31</f>
        <v>0</v>
      </c>
      <c r="F43" s="36">
        <f>F12+F21+F31+F41</f>
        <v>174299.69999999998</v>
      </c>
      <c r="G43" s="36">
        <f t="shared" ref="G43:L43" si="12">G12+G21+G31+G41</f>
        <v>2200</v>
      </c>
      <c r="H43" s="36">
        <f t="shared" si="12"/>
        <v>8600</v>
      </c>
      <c r="I43" s="36">
        <f>I12+I21+I31+I41</f>
        <v>37019.93</v>
      </c>
      <c r="J43" s="36">
        <f t="shared" si="12"/>
        <v>222119.63</v>
      </c>
      <c r="K43" s="36">
        <f t="shared" si="12"/>
        <v>222119.63</v>
      </c>
      <c r="L43" s="36">
        <f t="shared" si="12"/>
        <v>0</v>
      </c>
    </row>
    <row r="44" spans="2:12" ht="16.2" thickBot="1" x14ac:dyDescent="0.35">
      <c r="B44" s="65"/>
      <c r="C44" s="66"/>
      <c r="D44" s="67"/>
      <c r="E44" s="18" t="s">
        <v>9</v>
      </c>
      <c r="F44" s="36"/>
      <c r="G44" s="36"/>
      <c r="H44" s="36"/>
      <c r="I44" s="36"/>
      <c r="J44" s="36"/>
      <c r="K44" s="36"/>
      <c r="L44" s="36"/>
    </row>
    <row r="45" spans="2:12" ht="45" customHeight="1" thickBot="1" x14ac:dyDescent="0.35">
      <c r="B45" s="68" t="s">
        <v>32</v>
      </c>
      <c r="C45" s="68"/>
      <c r="D45" s="68"/>
      <c r="E45" s="68"/>
      <c r="F45" s="68"/>
      <c r="G45" s="68"/>
      <c r="H45" s="69" t="s">
        <v>31</v>
      </c>
      <c r="I45" s="70"/>
      <c r="J45" s="71"/>
      <c r="K45" s="37">
        <f>K43</f>
        <v>222119.63</v>
      </c>
      <c r="L45" s="72" t="s">
        <v>9</v>
      </c>
    </row>
    <row r="46" spans="2:12" ht="15" customHeight="1" x14ac:dyDescent="0.3">
      <c r="B46" s="74"/>
      <c r="C46" s="74"/>
      <c r="D46" s="74"/>
      <c r="E46" s="74"/>
      <c r="F46" s="74"/>
      <c r="G46" s="15"/>
      <c r="I46" s="15"/>
      <c r="L46" s="73"/>
    </row>
  </sheetData>
  <mergeCells count="30">
    <mergeCell ref="B22:D22"/>
    <mergeCell ref="B2:L2"/>
    <mergeCell ref="B3:C3"/>
    <mergeCell ref="B4:C4"/>
    <mergeCell ref="B6:D6"/>
    <mergeCell ref="C10:D10"/>
    <mergeCell ref="C11:D11"/>
    <mergeCell ref="C12:D12"/>
    <mergeCell ref="C14:D14"/>
    <mergeCell ref="C19:D19"/>
    <mergeCell ref="C20:D20"/>
    <mergeCell ref="C21:D21"/>
    <mergeCell ref="B40:D40"/>
    <mergeCell ref="B26:D26"/>
    <mergeCell ref="B27:D27"/>
    <mergeCell ref="B28:D28"/>
    <mergeCell ref="C29:D29"/>
    <mergeCell ref="B30:D30"/>
    <mergeCell ref="B31:D31"/>
    <mergeCell ref="B32:D32"/>
    <mergeCell ref="B36:D36"/>
    <mergeCell ref="B37:D37"/>
    <mergeCell ref="B38:D38"/>
    <mergeCell ref="C39:D39"/>
    <mergeCell ref="B41:D41"/>
    <mergeCell ref="B42:D44"/>
    <mergeCell ref="B45:G45"/>
    <mergeCell ref="H45:J45"/>
    <mergeCell ref="L45:L46"/>
    <mergeCell ref="B46:F46"/>
  </mergeCells>
  <pageMargins left="0.70866141732283472" right="0.70866141732283472" top="0.74803149606299213" bottom="0.74803149606299213" header="0.31496062992125984" footer="0.31496062992125984"/>
  <pageSetup paperSize="8" scale="8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0181-18AA-4953-96A8-0444CEE043FB}">
  <sheetPr>
    <pageSetUpPr fitToPage="1"/>
  </sheetPr>
  <dimension ref="B2:L48"/>
  <sheetViews>
    <sheetView topLeftCell="A31" workbookViewId="0">
      <selection activeCell="P45" sqref="P45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7" width="11.5546875" style="1"/>
    <col min="8" max="8" width="12.33203125" style="1" bestFit="1" customWidth="1"/>
    <col min="9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4" t="s">
        <v>102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9" t="s">
        <v>103</v>
      </c>
      <c r="C6" s="90"/>
      <c r="D6" s="91"/>
      <c r="E6" s="19"/>
      <c r="F6" s="16">
        <v>174043.62</v>
      </c>
      <c r="G6" s="16"/>
      <c r="H6" s="20" t="s">
        <v>9</v>
      </c>
      <c r="I6" s="16">
        <f>F6*20%</f>
        <v>34808.724000000002</v>
      </c>
      <c r="J6" s="16">
        <f>SUM(E6:I6)</f>
        <v>208852.34399999998</v>
      </c>
      <c r="K6" s="16">
        <v>208852.34</v>
      </c>
      <c r="L6" s="16">
        <f t="shared" ref="L6:L11" si="0">J6-K6</f>
        <v>3.999999986262992E-3</v>
      </c>
    </row>
    <row r="7" spans="2:12" ht="15.6" customHeight="1" x14ac:dyDescent="0.3">
      <c r="B7" s="9" t="s">
        <v>40</v>
      </c>
      <c r="C7" s="32"/>
      <c r="D7" s="6"/>
      <c r="E7" s="19"/>
      <c r="F7" s="20" t="s">
        <v>9</v>
      </c>
      <c r="G7" s="20" t="s">
        <v>9</v>
      </c>
      <c r="H7" s="16">
        <v>8600</v>
      </c>
      <c r="I7" s="16">
        <f>H7*20%</f>
        <v>1720</v>
      </c>
      <c r="J7" s="16">
        <f t="shared" ref="J7:J11" si="1">SUM(E7:I7)</f>
        <v>10320</v>
      </c>
      <c r="K7" s="16">
        <v>10320</v>
      </c>
      <c r="L7" s="16">
        <f t="shared" si="0"/>
        <v>0</v>
      </c>
    </row>
    <row r="8" spans="2:12" ht="15.6" customHeight="1" x14ac:dyDescent="0.3">
      <c r="B8" s="9" t="s">
        <v>39</v>
      </c>
      <c r="C8" s="15" t="s">
        <v>104</v>
      </c>
      <c r="D8" s="8" t="s">
        <v>105</v>
      </c>
      <c r="E8" s="19"/>
      <c r="F8" s="20" t="s">
        <v>9</v>
      </c>
      <c r="G8" s="16">
        <v>-2200</v>
      </c>
      <c r="H8" s="20"/>
      <c r="I8" s="55">
        <v>-440</v>
      </c>
      <c r="J8" s="16">
        <f t="shared" si="1"/>
        <v>-2640</v>
      </c>
      <c r="K8" s="16">
        <v>-2640</v>
      </c>
      <c r="L8" s="16">
        <f t="shared" si="0"/>
        <v>0</v>
      </c>
    </row>
    <row r="9" spans="2:12" x14ac:dyDescent="0.3">
      <c r="B9" s="9" t="s">
        <v>39</v>
      </c>
      <c r="C9" s="15"/>
      <c r="D9" s="8" t="s">
        <v>105</v>
      </c>
      <c r="E9" s="19"/>
      <c r="F9" s="20" t="s">
        <v>9</v>
      </c>
      <c r="G9" s="16">
        <v>2200</v>
      </c>
      <c r="H9" s="20"/>
      <c r="I9" s="55"/>
      <c r="J9" s="16">
        <f t="shared" ref="J9" si="2">SUM(E9:I9)</f>
        <v>2200</v>
      </c>
      <c r="K9" s="16">
        <v>2200</v>
      </c>
      <c r="L9" s="16">
        <f t="shared" ref="L9" si="3">J9-K9</f>
        <v>0</v>
      </c>
    </row>
    <row r="10" spans="2:12" x14ac:dyDescent="0.3">
      <c r="B10" s="9" t="s">
        <v>39</v>
      </c>
      <c r="C10" s="15"/>
      <c r="D10" s="8" t="s">
        <v>106</v>
      </c>
      <c r="E10" s="19"/>
      <c r="F10" s="20" t="s">
        <v>9</v>
      </c>
      <c r="G10" s="16">
        <v>2200</v>
      </c>
      <c r="H10" s="20"/>
      <c r="I10" s="55"/>
      <c r="J10" s="16">
        <f t="shared" ref="J10" si="4">SUM(E10:I10)</f>
        <v>2200</v>
      </c>
      <c r="K10" s="16">
        <v>2200</v>
      </c>
      <c r="L10" s="16">
        <f t="shared" ref="L10" si="5">J10-K10</f>
        <v>0</v>
      </c>
    </row>
    <row r="11" spans="2:12" x14ac:dyDescent="0.3">
      <c r="B11" s="9" t="s">
        <v>48</v>
      </c>
      <c r="C11" s="15"/>
      <c r="D11" s="8"/>
      <c r="E11" s="19"/>
      <c r="F11" s="20"/>
      <c r="G11" s="16"/>
      <c r="H11" s="20"/>
      <c r="I11" s="16"/>
      <c r="J11" s="16">
        <f t="shared" si="1"/>
        <v>0</v>
      </c>
      <c r="K11" s="16"/>
      <c r="L11" s="16">
        <f t="shared" si="0"/>
        <v>0</v>
      </c>
    </row>
    <row r="12" spans="2:12" ht="15.6" customHeight="1" thickBot="1" x14ac:dyDescent="0.35">
      <c r="B12" s="10"/>
      <c r="C12" s="79" t="s">
        <v>27</v>
      </c>
      <c r="D12" s="80"/>
      <c r="E12" s="17">
        <f>SUM(E6:E11)</f>
        <v>0</v>
      </c>
      <c r="F12" s="17">
        <f>SUM(F6:F11)</f>
        <v>174043.62</v>
      </c>
      <c r="G12" s="17">
        <f>SUM(G6:G11)</f>
        <v>2200</v>
      </c>
      <c r="H12" s="17">
        <f>SUM(H6:H11)</f>
        <v>8600</v>
      </c>
      <c r="I12" s="17">
        <f>ROUNDDOWN(SUM(I6:I11),2)</f>
        <v>36088.720000000001</v>
      </c>
      <c r="J12" s="17">
        <f>ROUNDDOWN(SUM(J6:J11),2)</f>
        <v>220932.34</v>
      </c>
      <c r="K12" s="17">
        <f>SUM(K6:K11)</f>
        <v>220932.34</v>
      </c>
      <c r="L12" s="17">
        <f>ROUNDDOWN(SUM(L6:L11),2)</f>
        <v>0</v>
      </c>
    </row>
    <row r="13" spans="2:12" x14ac:dyDescent="0.3">
      <c r="B13" s="11" t="s">
        <v>9</v>
      </c>
      <c r="C13" s="92"/>
      <c r="D13" s="93"/>
      <c r="E13" s="21" t="s">
        <v>9</v>
      </c>
      <c r="F13" s="20" t="s">
        <v>9</v>
      </c>
      <c r="G13" s="20" t="s">
        <v>9</v>
      </c>
      <c r="H13" s="20" t="s">
        <v>9</v>
      </c>
      <c r="I13" s="20" t="s">
        <v>9</v>
      </c>
      <c r="J13" s="20" t="s">
        <v>9</v>
      </c>
      <c r="K13" s="20" t="s">
        <v>9</v>
      </c>
      <c r="L13" s="21" t="s">
        <v>9</v>
      </c>
    </row>
    <row r="14" spans="2:12" ht="16.2" thickBot="1" x14ac:dyDescent="0.35">
      <c r="B14" s="12" t="s">
        <v>13</v>
      </c>
      <c r="C14" s="94"/>
      <c r="D14" s="95"/>
      <c r="E14" s="18">
        <f>E12</f>
        <v>0</v>
      </c>
      <c r="F14" s="18">
        <f>F12</f>
        <v>174043.62</v>
      </c>
      <c r="G14" s="18">
        <f t="shared" ref="G14:L14" si="6">G12</f>
        <v>2200</v>
      </c>
      <c r="H14" s="18">
        <f t="shared" si="6"/>
        <v>8600</v>
      </c>
      <c r="I14" s="18">
        <f>I12</f>
        <v>36088.720000000001</v>
      </c>
      <c r="J14" s="18">
        <f t="shared" si="6"/>
        <v>220932.34</v>
      </c>
      <c r="K14" s="18">
        <f t="shared" si="6"/>
        <v>220932.34</v>
      </c>
      <c r="L14" s="18">
        <f t="shared" si="6"/>
        <v>0</v>
      </c>
    </row>
    <row r="15" spans="2:12" x14ac:dyDescent="0.3">
      <c r="B15" s="29" t="s">
        <v>14</v>
      </c>
      <c r="C15" s="30"/>
      <c r="D15" s="31"/>
      <c r="E15" s="5" t="s">
        <v>9</v>
      </c>
      <c r="F15" s="5" t="s">
        <v>9</v>
      </c>
      <c r="G15" s="5" t="s">
        <v>9</v>
      </c>
      <c r="H15" s="5" t="s">
        <v>9</v>
      </c>
      <c r="I15" s="5" t="s">
        <v>9</v>
      </c>
      <c r="J15" s="5" t="s">
        <v>9</v>
      </c>
      <c r="K15" s="5" t="s">
        <v>9</v>
      </c>
      <c r="L15" s="5" t="s">
        <v>9</v>
      </c>
    </row>
    <row r="16" spans="2:12" ht="30" customHeight="1" x14ac:dyDescent="0.3">
      <c r="B16" s="9"/>
      <c r="C16" s="96" t="s">
        <v>15</v>
      </c>
      <c r="D16" s="97"/>
      <c r="E16" s="6" t="s">
        <v>18</v>
      </c>
      <c r="F16" s="7" t="s">
        <v>9</v>
      </c>
      <c r="G16" s="7" t="s">
        <v>9</v>
      </c>
      <c r="H16" s="7" t="s">
        <v>9</v>
      </c>
      <c r="I16" s="7" t="s">
        <v>9</v>
      </c>
      <c r="J16" s="7" t="s">
        <v>9</v>
      </c>
      <c r="K16" s="7" t="s">
        <v>9</v>
      </c>
      <c r="L16" s="7" t="s">
        <v>9</v>
      </c>
    </row>
    <row r="17" spans="2:12" x14ac:dyDescent="0.3">
      <c r="B17" s="9" t="s">
        <v>28</v>
      </c>
      <c r="D17" s="23" t="s">
        <v>17</v>
      </c>
      <c r="E17" s="25" t="s">
        <v>9</v>
      </c>
      <c r="F17" s="16" t="s">
        <v>9</v>
      </c>
      <c r="G17" s="16" t="s">
        <v>9</v>
      </c>
      <c r="H17" s="20" t="s">
        <v>9</v>
      </c>
      <c r="I17" s="16" t="s">
        <v>9</v>
      </c>
      <c r="J17" s="20" t="s">
        <v>9</v>
      </c>
      <c r="K17" s="20" t="s">
        <v>9</v>
      </c>
      <c r="L17" s="27" t="s">
        <v>9</v>
      </c>
    </row>
    <row r="18" spans="2:12" x14ac:dyDescent="0.3">
      <c r="B18" s="9" t="s">
        <v>29</v>
      </c>
      <c r="C18" s="23"/>
      <c r="D18" s="6"/>
      <c r="E18" s="16" t="s">
        <v>9</v>
      </c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9</v>
      </c>
      <c r="K18" s="16" t="s">
        <v>9</v>
      </c>
      <c r="L18" s="27"/>
    </row>
    <row r="19" spans="2:12" x14ac:dyDescent="0.3">
      <c r="B19" s="9" t="s">
        <v>16</v>
      </c>
      <c r="C19" s="23"/>
      <c r="D19" s="6"/>
      <c r="E19" s="16"/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23</v>
      </c>
      <c r="K19" s="16"/>
      <c r="L19" s="27"/>
    </row>
    <row r="20" spans="2:12" ht="15.6" customHeight="1" x14ac:dyDescent="0.3">
      <c r="B20" s="13"/>
      <c r="C20" s="23"/>
      <c r="D20" s="6"/>
      <c r="E20" s="16" t="s">
        <v>18</v>
      </c>
      <c r="F20" s="16" t="s">
        <v>9</v>
      </c>
      <c r="G20" s="16" t="s">
        <v>9</v>
      </c>
      <c r="H20" s="16" t="s">
        <v>9</v>
      </c>
      <c r="I20" s="16" t="s">
        <v>9</v>
      </c>
      <c r="J20" s="26"/>
      <c r="K20" s="28"/>
      <c r="L20" s="27"/>
    </row>
    <row r="21" spans="2:12" ht="16.2" thickBot="1" x14ac:dyDescent="0.35">
      <c r="B21" s="14"/>
      <c r="C21" s="79" t="s">
        <v>12</v>
      </c>
      <c r="D21" s="80"/>
      <c r="E21" s="17">
        <f>SUM(E17:E19)</f>
        <v>0</v>
      </c>
      <c r="F21" s="17">
        <f t="shared" ref="F21:L21" si="7">SUM(F17:F19)</f>
        <v>0</v>
      </c>
      <c r="G21" s="17">
        <f t="shared" si="7"/>
        <v>0</v>
      </c>
      <c r="H21" s="17">
        <f t="shared" si="7"/>
        <v>0</v>
      </c>
      <c r="I21" s="17">
        <f>SUM(I17:I19)</f>
        <v>0</v>
      </c>
      <c r="J21" s="17">
        <f t="shared" si="7"/>
        <v>0</v>
      </c>
      <c r="K21" s="17">
        <f t="shared" si="7"/>
        <v>0</v>
      </c>
      <c r="L21" s="17">
        <f t="shared" si="7"/>
        <v>0</v>
      </c>
    </row>
    <row r="22" spans="2:12" x14ac:dyDescent="0.3">
      <c r="B22" s="11" t="s">
        <v>9</v>
      </c>
      <c r="C22" s="92"/>
      <c r="D22" s="93"/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 t="s">
        <v>9</v>
      </c>
      <c r="K22" s="20" t="s">
        <v>9</v>
      </c>
      <c r="L22" s="7" t="s">
        <v>9</v>
      </c>
    </row>
    <row r="23" spans="2:12" ht="16.2" thickBot="1" x14ac:dyDescent="0.35">
      <c r="B23" s="12" t="s">
        <v>13</v>
      </c>
      <c r="C23" s="94"/>
      <c r="D23" s="95"/>
      <c r="E23" s="18">
        <f>E21</f>
        <v>0</v>
      </c>
      <c r="F23" s="18">
        <f t="shared" ref="F23:L23" si="8">F21</f>
        <v>0</v>
      </c>
      <c r="G23" s="18">
        <f t="shared" si="8"/>
        <v>0</v>
      </c>
      <c r="H23" s="18">
        <f t="shared" si="8"/>
        <v>0</v>
      </c>
      <c r="I23" s="18">
        <f>I21</f>
        <v>0</v>
      </c>
      <c r="J23" s="18">
        <f t="shared" si="8"/>
        <v>0</v>
      </c>
      <c r="K23" s="18">
        <f t="shared" si="8"/>
        <v>0</v>
      </c>
      <c r="L23" s="18">
        <f t="shared" si="8"/>
        <v>0</v>
      </c>
    </row>
    <row r="24" spans="2:12" ht="15.6" customHeight="1" x14ac:dyDescent="0.3">
      <c r="B24" s="81" t="s">
        <v>19</v>
      </c>
      <c r="C24" s="82"/>
      <c r="D24" s="83"/>
      <c r="E24" s="5" t="s">
        <v>9</v>
      </c>
      <c r="F24" s="5" t="s">
        <v>9</v>
      </c>
      <c r="G24" s="5" t="s">
        <v>9</v>
      </c>
      <c r="H24" s="5" t="s">
        <v>9</v>
      </c>
      <c r="I24" s="5" t="s">
        <v>9</v>
      </c>
      <c r="J24" s="5" t="s">
        <v>9</v>
      </c>
      <c r="K24" s="5" t="s">
        <v>9</v>
      </c>
      <c r="L24" s="5" t="s">
        <v>9</v>
      </c>
    </row>
    <row r="25" spans="2:12" ht="30" customHeight="1" x14ac:dyDescent="0.3">
      <c r="B25" s="9"/>
      <c r="C25" s="38" t="s">
        <v>77</v>
      </c>
      <c r="D25" s="32" t="s">
        <v>15</v>
      </c>
      <c r="E25" s="24" t="s">
        <v>18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</row>
    <row r="26" spans="2:12" x14ac:dyDescent="0.3">
      <c r="B26" s="33" t="s">
        <v>78</v>
      </c>
      <c r="C26" s="38"/>
      <c r="D26" s="23" t="s">
        <v>20</v>
      </c>
      <c r="E26" s="25" t="s">
        <v>9</v>
      </c>
      <c r="F26" s="16" t="s">
        <v>9</v>
      </c>
      <c r="G26" s="16" t="s">
        <v>9</v>
      </c>
      <c r="H26" s="20" t="s">
        <v>9</v>
      </c>
      <c r="I26" s="16" t="s">
        <v>9</v>
      </c>
      <c r="J26" s="20" t="s">
        <v>9</v>
      </c>
      <c r="K26" s="20" t="s">
        <v>9</v>
      </c>
      <c r="L26" s="27" t="s">
        <v>9</v>
      </c>
    </row>
    <row r="27" spans="2:12" x14ac:dyDescent="0.3">
      <c r="B27" s="44" t="s">
        <v>79</v>
      </c>
      <c r="C27" s="23"/>
      <c r="D27" s="6"/>
      <c r="E27" s="16" t="s">
        <v>9</v>
      </c>
      <c r="F27" s="16" t="s">
        <v>9</v>
      </c>
      <c r="G27" s="16" t="s">
        <v>9</v>
      </c>
      <c r="H27" s="16" t="s">
        <v>9</v>
      </c>
      <c r="I27" s="16" t="s">
        <v>9</v>
      </c>
      <c r="J27" s="16" t="s">
        <v>9</v>
      </c>
      <c r="K27" s="16" t="s">
        <v>9</v>
      </c>
      <c r="L27" s="27"/>
    </row>
    <row r="28" spans="2:12" ht="14.4" customHeight="1" x14ac:dyDescent="0.3">
      <c r="B28" s="77" t="s">
        <v>99</v>
      </c>
      <c r="C28" s="74"/>
      <c r="D28" s="78"/>
      <c r="E28" s="19"/>
      <c r="F28" s="16"/>
      <c r="G28" s="16"/>
      <c r="H28" s="34"/>
      <c r="I28" s="34"/>
      <c r="J28" s="16">
        <f>SUM(E28:I28)</f>
        <v>0</v>
      </c>
      <c r="K28" s="16"/>
      <c r="L28" s="16">
        <f>J28-K28</f>
        <v>0</v>
      </c>
    </row>
    <row r="29" spans="2:12" ht="14.4" customHeight="1" x14ac:dyDescent="0.3">
      <c r="B29" s="77" t="s">
        <v>100</v>
      </c>
      <c r="C29" s="74"/>
      <c r="D29" s="78"/>
      <c r="E29" s="19"/>
      <c r="F29" s="16"/>
      <c r="G29" s="16"/>
      <c r="H29" s="34"/>
      <c r="I29" s="34"/>
      <c r="J29" s="16">
        <f t="shared" ref="J29:J30" si="9">SUM(E29:I29)</f>
        <v>0</v>
      </c>
      <c r="K29" s="16"/>
      <c r="L29" s="16">
        <f>J29-K29</f>
        <v>0</v>
      </c>
    </row>
    <row r="30" spans="2:12" ht="14.4" customHeight="1" x14ac:dyDescent="0.3">
      <c r="B30" s="77" t="s">
        <v>101</v>
      </c>
      <c r="C30" s="74"/>
      <c r="D30" s="78"/>
      <c r="E30" s="19"/>
      <c r="F30" s="16"/>
      <c r="G30" s="16"/>
      <c r="H30" s="34"/>
      <c r="I30" s="34"/>
      <c r="J30" s="16">
        <f t="shared" si="9"/>
        <v>0</v>
      </c>
      <c r="K30" s="16"/>
      <c r="L30" s="16">
        <f>J30-K30</f>
        <v>0</v>
      </c>
    </row>
    <row r="31" spans="2:12" ht="16.2" customHeight="1" thickBot="1" x14ac:dyDescent="0.35">
      <c r="B31" s="22"/>
      <c r="C31" s="79" t="s">
        <v>12</v>
      </c>
      <c r="D31" s="80"/>
      <c r="E31" s="17">
        <f>SUM(E28:E30)</f>
        <v>0</v>
      </c>
      <c r="F31" s="17">
        <f>SUM(F28:F30)</f>
        <v>0</v>
      </c>
      <c r="G31" s="17">
        <f t="shared" ref="G31:L31" si="10">SUM(G28:G30)</f>
        <v>0</v>
      </c>
      <c r="H31" s="17">
        <f t="shared" si="10"/>
        <v>0</v>
      </c>
      <c r="I31" s="17">
        <f>SUM(I28:I30)</f>
        <v>0</v>
      </c>
      <c r="J31" s="17">
        <f t="shared" si="10"/>
        <v>0</v>
      </c>
      <c r="K31" s="17"/>
      <c r="L31" s="17">
        <f t="shared" si="10"/>
        <v>0</v>
      </c>
    </row>
    <row r="32" spans="2:12" x14ac:dyDescent="0.3">
      <c r="B32" s="72" t="s">
        <v>9</v>
      </c>
      <c r="C32" s="75"/>
      <c r="D32" s="76"/>
      <c r="E32" s="21" t="s">
        <v>9</v>
      </c>
      <c r="F32" s="20" t="s">
        <v>9</v>
      </c>
      <c r="G32" s="20" t="s">
        <v>9</v>
      </c>
      <c r="H32" s="20" t="s">
        <v>9</v>
      </c>
      <c r="I32" s="20" t="s">
        <v>9</v>
      </c>
      <c r="J32" s="20" t="s">
        <v>9</v>
      </c>
      <c r="K32" s="20" t="s">
        <v>9</v>
      </c>
      <c r="L32" s="20" t="s">
        <v>9</v>
      </c>
    </row>
    <row r="33" spans="2:12" ht="16.2" thickBot="1" x14ac:dyDescent="0.35">
      <c r="B33" s="56" t="s">
        <v>13</v>
      </c>
      <c r="C33" s="57"/>
      <c r="D33" s="58"/>
      <c r="E33" s="18">
        <f>E31</f>
        <v>0</v>
      </c>
      <c r="F33" s="18">
        <f>F31</f>
        <v>0</v>
      </c>
      <c r="G33" s="18">
        <f t="shared" ref="G33:L33" si="11">G31</f>
        <v>0</v>
      </c>
      <c r="H33" s="18">
        <f t="shared" si="11"/>
        <v>0</v>
      </c>
      <c r="I33" s="18">
        <f>I31</f>
        <v>0</v>
      </c>
      <c r="J33" s="18">
        <f t="shared" si="11"/>
        <v>0</v>
      </c>
      <c r="K33" s="18">
        <f t="shared" si="11"/>
        <v>0</v>
      </c>
      <c r="L33" s="18">
        <f t="shared" si="11"/>
        <v>0</v>
      </c>
    </row>
    <row r="34" spans="2:12" ht="15.6" customHeight="1" x14ac:dyDescent="0.3">
      <c r="B34" s="81" t="s">
        <v>33</v>
      </c>
      <c r="C34" s="82"/>
      <c r="D34" s="83"/>
      <c r="E34" s="5" t="s">
        <v>9</v>
      </c>
      <c r="F34" s="5" t="s">
        <v>9</v>
      </c>
      <c r="G34" s="5" t="s">
        <v>9</v>
      </c>
      <c r="H34" s="5" t="s">
        <v>9</v>
      </c>
      <c r="I34" s="5" t="s">
        <v>9</v>
      </c>
      <c r="J34" s="5" t="s">
        <v>9</v>
      </c>
      <c r="K34" s="5" t="s">
        <v>9</v>
      </c>
      <c r="L34" s="5" t="s">
        <v>9</v>
      </c>
    </row>
    <row r="35" spans="2:12" ht="30" customHeight="1" x14ac:dyDescent="0.3">
      <c r="B35" s="39" t="s">
        <v>46</v>
      </c>
      <c r="C35" s="46" t="s">
        <v>47</v>
      </c>
      <c r="D35" s="32" t="s">
        <v>15</v>
      </c>
      <c r="E35" s="24" t="s">
        <v>18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6"/>
    </row>
    <row r="36" spans="2:12" x14ac:dyDescent="0.3">
      <c r="B36" s="33" t="s">
        <v>34</v>
      </c>
      <c r="D36" s="23" t="s">
        <v>35</v>
      </c>
      <c r="E36" s="25" t="s">
        <v>9</v>
      </c>
      <c r="F36" s="16" t="s">
        <v>9</v>
      </c>
      <c r="G36" s="16" t="s">
        <v>9</v>
      </c>
      <c r="H36" s="20" t="s">
        <v>9</v>
      </c>
      <c r="I36" s="16" t="s">
        <v>9</v>
      </c>
      <c r="J36" s="20" t="s">
        <v>9</v>
      </c>
      <c r="K36" s="20" t="s">
        <v>9</v>
      </c>
      <c r="L36" s="27" t="s">
        <v>9</v>
      </c>
    </row>
    <row r="37" spans="2:12" x14ac:dyDescent="0.3">
      <c r="B37" s="9" t="s">
        <v>29</v>
      </c>
      <c r="C37" s="23"/>
      <c r="D37" s="6"/>
      <c r="E37" s="16" t="s">
        <v>9</v>
      </c>
      <c r="F37" s="16" t="s">
        <v>9</v>
      </c>
      <c r="G37" s="16" t="s">
        <v>9</v>
      </c>
      <c r="H37" s="16" t="s">
        <v>9</v>
      </c>
      <c r="I37" s="16" t="s">
        <v>9</v>
      </c>
      <c r="J37" s="16" t="s">
        <v>9</v>
      </c>
      <c r="K37" s="16" t="s">
        <v>9</v>
      </c>
      <c r="L37" s="27"/>
    </row>
    <row r="38" spans="2:12" ht="14.4" customHeight="1" x14ac:dyDescent="0.3">
      <c r="B38" s="77" t="s">
        <v>107</v>
      </c>
      <c r="C38" s="74"/>
      <c r="D38" s="78"/>
      <c r="E38" s="19"/>
      <c r="F38" s="16">
        <v>85.36</v>
      </c>
      <c r="G38" s="16">
        <v>0</v>
      </c>
      <c r="H38" s="34"/>
      <c r="I38" s="34">
        <f>ROUNDDOWN((F38*20%),2)</f>
        <v>17.07</v>
      </c>
      <c r="J38" s="16">
        <f t="shared" ref="J38:J40" si="12">SUM(E38:I38)</f>
        <v>102.43</v>
      </c>
      <c r="K38" s="16">
        <v>102.43</v>
      </c>
      <c r="L38" s="16">
        <f>J38-K38</f>
        <v>0</v>
      </c>
    </row>
    <row r="39" spans="2:12" ht="14.4" customHeight="1" x14ac:dyDescent="0.3">
      <c r="B39" s="77" t="s">
        <v>108</v>
      </c>
      <c r="C39" s="74"/>
      <c r="D39" s="78"/>
      <c r="E39" s="19"/>
      <c r="F39" s="16">
        <v>85.36</v>
      </c>
      <c r="G39" s="16">
        <v>0</v>
      </c>
      <c r="H39" s="34"/>
      <c r="I39" s="34">
        <f t="shared" ref="I39:I40" si="13">ROUNDDOWN((F39*20%),2)</f>
        <v>17.07</v>
      </c>
      <c r="J39" s="16">
        <f t="shared" si="12"/>
        <v>102.43</v>
      </c>
      <c r="K39" s="16">
        <v>102.43</v>
      </c>
      <c r="L39" s="16">
        <f>J39-K39</f>
        <v>0</v>
      </c>
    </row>
    <row r="40" spans="2:12" ht="14.4" customHeight="1" x14ac:dyDescent="0.3">
      <c r="B40" s="77" t="s">
        <v>109</v>
      </c>
      <c r="C40" s="74"/>
      <c r="D40" s="78"/>
      <c r="E40" s="19"/>
      <c r="F40" s="16">
        <v>85.36</v>
      </c>
      <c r="G40" s="16">
        <v>0</v>
      </c>
      <c r="H40" s="34"/>
      <c r="I40" s="34">
        <f t="shared" si="13"/>
        <v>17.07</v>
      </c>
      <c r="J40" s="16">
        <f t="shared" si="12"/>
        <v>102.43</v>
      </c>
      <c r="K40" s="16">
        <v>102.43</v>
      </c>
      <c r="L40" s="16">
        <f>J40-K40</f>
        <v>0</v>
      </c>
    </row>
    <row r="41" spans="2:12" ht="16.2" customHeight="1" thickBot="1" x14ac:dyDescent="0.35">
      <c r="B41" s="22"/>
      <c r="C41" s="79" t="s">
        <v>12</v>
      </c>
      <c r="D41" s="80"/>
      <c r="E41" s="17">
        <f>SUM(E38:E40)</f>
        <v>0</v>
      </c>
      <c r="F41" s="17">
        <f>SUM(F38:F40)</f>
        <v>256.08</v>
      </c>
      <c r="G41" s="17">
        <f t="shared" ref="G41:L41" si="14">SUM(G38:G40)</f>
        <v>0</v>
      </c>
      <c r="H41" s="17">
        <f t="shared" si="14"/>
        <v>0</v>
      </c>
      <c r="I41" s="17">
        <f>SUM(I38:I40)</f>
        <v>51.21</v>
      </c>
      <c r="J41" s="17">
        <f>SUM(J38:J40)</f>
        <v>307.29000000000002</v>
      </c>
      <c r="K41" s="17">
        <f t="shared" si="14"/>
        <v>307.29000000000002</v>
      </c>
      <c r="L41" s="17">
        <f t="shared" si="14"/>
        <v>0</v>
      </c>
    </row>
    <row r="42" spans="2:12" x14ac:dyDescent="0.3">
      <c r="B42" s="72" t="s">
        <v>9</v>
      </c>
      <c r="C42" s="75"/>
      <c r="D42" s="76"/>
      <c r="E42" s="21" t="s">
        <v>9</v>
      </c>
      <c r="F42" s="20" t="s">
        <v>9</v>
      </c>
      <c r="G42" s="20" t="s">
        <v>9</v>
      </c>
      <c r="H42" s="20" t="s">
        <v>9</v>
      </c>
      <c r="I42" s="20" t="s">
        <v>9</v>
      </c>
      <c r="J42" s="20" t="s">
        <v>9</v>
      </c>
      <c r="K42" s="20" t="s">
        <v>9</v>
      </c>
      <c r="L42" s="20" t="s">
        <v>9</v>
      </c>
    </row>
    <row r="43" spans="2:12" ht="16.2" thickBot="1" x14ac:dyDescent="0.35">
      <c r="B43" s="56" t="s">
        <v>13</v>
      </c>
      <c r="C43" s="57"/>
      <c r="D43" s="58"/>
      <c r="E43" s="18">
        <f>E41</f>
        <v>0</v>
      </c>
      <c r="F43" s="18">
        <f>F41</f>
        <v>256.08</v>
      </c>
      <c r="G43" s="18">
        <f t="shared" ref="G43:L43" si="15">G41</f>
        <v>0</v>
      </c>
      <c r="H43" s="18">
        <f t="shared" si="15"/>
        <v>0</v>
      </c>
      <c r="I43" s="18">
        <f>I41</f>
        <v>51.21</v>
      </c>
      <c r="J43" s="18">
        <f t="shared" si="15"/>
        <v>307.29000000000002</v>
      </c>
      <c r="K43" s="18">
        <f t="shared" si="15"/>
        <v>307.29000000000002</v>
      </c>
      <c r="L43" s="18">
        <f t="shared" si="15"/>
        <v>0</v>
      </c>
    </row>
    <row r="44" spans="2:12" x14ac:dyDescent="0.3">
      <c r="B44" s="59" t="s">
        <v>21</v>
      </c>
      <c r="C44" s="60"/>
      <c r="D44" s="61"/>
      <c r="E44" s="35" t="s">
        <v>9</v>
      </c>
      <c r="F44" s="36"/>
      <c r="G44" s="36"/>
      <c r="H44" s="36"/>
      <c r="I44" s="36"/>
      <c r="J44" s="36"/>
      <c r="K44" s="36"/>
      <c r="L44" s="36"/>
    </row>
    <row r="45" spans="2:12" x14ac:dyDescent="0.3">
      <c r="B45" s="62"/>
      <c r="C45" s="63"/>
      <c r="D45" s="64"/>
      <c r="E45" s="36">
        <f>E14+E23+E33</f>
        <v>0</v>
      </c>
      <c r="F45" s="36">
        <f>F14+F23+F33+F43</f>
        <v>174299.69999999998</v>
      </c>
      <c r="G45" s="36">
        <f t="shared" ref="G45:L45" si="16">G14+G23+G33+G43</f>
        <v>2200</v>
      </c>
      <c r="H45" s="36">
        <f t="shared" si="16"/>
        <v>8600</v>
      </c>
      <c r="I45" s="36">
        <f>I14+I23+I33+I43</f>
        <v>36139.93</v>
      </c>
      <c r="J45" s="36">
        <f t="shared" si="16"/>
        <v>221239.63</v>
      </c>
      <c r="K45" s="36">
        <f t="shared" si="16"/>
        <v>221239.63</v>
      </c>
      <c r="L45" s="36">
        <f t="shared" si="16"/>
        <v>0</v>
      </c>
    </row>
    <row r="46" spans="2:12" ht="16.2" thickBot="1" x14ac:dyDescent="0.35">
      <c r="B46" s="65"/>
      <c r="C46" s="66"/>
      <c r="D46" s="67"/>
      <c r="E46" s="18" t="s">
        <v>9</v>
      </c>
      <c r="F46" s="36"/>
      <c r="G46" s="36"/>
      <c r="H46" s="36"/>
      <c r="I46" s="36"/>
      <c r="J46" s="36"/>
      <c r="K46" s="36"/>
      <c r="L46" s="36"/>
    </row>
    <row r="47" spans="2:12" ht="45" customHeight="1" thickBot="1" x14ac:dyDescent="0.35">
      <c r="B47" s="68" t="s">
        <v>32</v>
      </c>
      <c r="C47" s="68"/>
      <c r="D47" s="68"/>
      <c r="E47" s="68"/>
      <c r="F47" s="68"/>
      <c r="G47" s="68"/>
      <c r="H47" s="69" t="s">
        <v>31</v>
      </c>
      <c r="I47" s="70"/>
      <c r="J47" s="71"/>
      <c r="K47" s="37">
        <f>K45</f>
        <v>221239.63</v>
      </c>
      <c r="L47" s="72" t="s">
        <v>9</v>
      </c>
    </row>
    <row r="48" spans="2:12" ht="15" customHeight="1" x14ac:dyDescent="0.3">
      <c r="B48" s="74"/>
      <c r="C48" s="74"/>
      <c r="D48" s="74"/>
      <c r="E48" s="74"/>
      <c r="F48" s="74"/>
      <c r="G48" s="15"/>
      <c r="I48" s="15"/>
      <c r="L48" s="73"/>
    </row>
  </sheetData>
  <mergeCells count="30">
    <mergeCell ref="B24:D24"/>
    <mergeCell ref="B2:L2"/>
    <mergeCell ref="B3:C3"/>
    <mergeCell ref="B4:C4"/>
    <mergeCell ref="B6:D6"/>
    <mergeCell ref="C12:D12"/>
    <mergeCell ref="C13:D13"/>
    <mergeCell ref="C14:D14"/>
    <mergeCell ref="C16:D16"/>
    <mergeCell ref="C21:D21"/>
    <mergeCell ref="C22:D22"/>
    <mergeCell ref="C23:D23"/>
    <mergeCell ref="B42:D42"/>
    <mergeCell ref="B28:D28"/>
    <mergeCell ref="B29:D29"/>
    <mergeCell ref="B30:D30"/>
    <mergeCell ref="C31:D31"/>
    <mergeCell ref="B32:D32"/>
    <mergeCell ref="B33:D33"/>
    <mergeCell ref="B34:D34"/>
    <mergeCell ref="B38:D38"/>
    <mergeCell ref="B39:D39"/>
    <mergeCell ref="B40:D40"/>
    <mergeCell ref="C41:D41"/>
    <mergeCell ref="B43:D43"/>
    <mergeCell ref="B44:D46"/>
    <mergeCell ref="B47:G47"/>
    <mergeCell ref="H47:J47"/>
    <mergeCell ref="L47:L48"/>
    <mergeCell ref="B48:F48"/>
  </mergeCells>
  <pageMargins left="0.70866141732283472" right="0.70866141732283472" top="0.74803149606299213" bottom="0.74803149606299213" header="0.31496062992125984" footer="0.31496062992125984"/>
  <pageSetup paperSize="8" scale="88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CE05-C97D-4840-82D9-221CB4280EC7}">
  <sheetPr>
    <pageSetUpPr fitToPage="1"/>
  </sheetPr>
  <dimension ref="B2:L49"/>
  <sheetViews>
    <sheetView tabSelected="1" topLeftCell="A28" workbookViewId="0">
      <selection activeCell="K14" sqref="K14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7" width="11.5546875" style="1"/>
    <col min="8" max="9" width="12.33203125" style="1" bestFit="1" customWidth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4" t="s">
        <v>110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9" t="s">
        <v>111</v>
      </c>
      <c r="C6" s="90"/>
      <c r="D6" s="91"/>
      <c r="E6" s="19"/>
      <c r="F6" s="16">
        <v>155000</v>
      </c>
      <c r="G6" s="16"/>
      <c r="H6" s="20" t="s">
        <v>9</v>
      </c>
      <c r="I6" s="16">
        <f>F6*20%</f>
        <v>31000</v>
      </c>
      <c r="J6" s="16">
        <f>SUM(E6:I6)</f>
        <v>186000</v>
      </c>
      <c r="K6" s="16">
        <v>0</v>
      </c>
      <c r="L6" s="16">
        <f t="shared" ref="L6:L12" si="0">J6-K6</f>
        <v>186000</v>
      </c>
    </row>
    <row r="7" spans="2:12" ht="14.4" customHeight="1" x14ac:dyDescent="0.3">
      <c r="B7" s="89" t="s">
        <v>112</v>
      </c>
      <c r="C7" s="90"/>
      <c r="D7" s="91"/>
      <c r="E7" s="19"/>
      <c r="F7" s="16">
        <v>-39580.160000000003</v>
      </c>
      <c r="G7" s="16"/>
      <c r="H7" s="20" t="s">
        <v>9</v>
      </c>
      <c r="I7" s="16">
        <f>F7*20%</f>
        <v>-7916.0320000000011</v>
      </c>
      <c r="J7" s="16">
        <f>SUM(E7:I7)</f>
        <v>-47496.192000000003</v>
      </c>
      <c r="K7" s="16">
        <v>0</v>
      </c>
      <c r="L7" s="16">
        <f t="shared" ref="L7" si="1">J7-K7</f>
        <v>-47496.192000000003</v>
      </c>
    </row>
    <row r="8" spans="2:12" ht="14.4" customHeight="1" x14ac:dyDescent="0.3">
      <c r="B8" s="89" t="s">
        <v>113</v>
      </c>
      <c r="C8" s="90"/>
      <c r="D8" s="91"/>
      <c r="E8" s="19"/>
      <c r="F8" s="16">
        <v>-57130.86</v>
      </c>
      <c r="G8" s="16"/>
      <c r="H8" s="20" t="s">
        <v>9</v>
      </c>
      <c r="I8" s="16">
        <f>F8*20%</f>
        <v>-11426.172</v>
      </c>
      <c r="J8" s="16">
        <f>SUM(E8:I8)</f>
        <v>-68557.032000000007</v>
      </c>
      <c r="K8" s="16">
        <v>0</v>
      </c>
      <c r="L8" s="16">
        <f t="shared" ref="L8" si="2">J8-K8</f>
        <v>-68557.032000000007</v>
      </c>
    </row>
    <row r="9" spans="2:12" ht="15.6" customHeight="1" x14ac:dyDescent="0.3">
      <c r="B9" s="9" t="s">
        <v>40</v>
      </c>
      <c r="C9" s="32"/>
      <c r="D9" s="6"/>
      <c r="E9" s="19"/>
      <c r="F9" s="20" t="s">
        <v>9</v>
      </c>
      <c r="G9" s="20" t="s">
        <v>9</v>
      </c>
      <c r="H9" s="16">
        <v>-25800</v>
      </c>
      <c r="I9" s="16">
        <f>H9*20%</f>
        <v>-5160</v>
      </c>
      <c r="J9" s="16">
        <f t="shared" ref="J9:J12" si="3">SUM(E9:I9)</f>
        <v>-30960</v>
      </c>
      <c r="K9" s="16">
        <v>0</v>
      </c>
      <c r="L9" s="16">
        <f t="shared" si="0"/>
        <v>-30960</v>
      </c>
    </row>
    <row r="10" spans="2:12" ht="15.6" customHeight="1" x14ac:dyDescent="0.3">
      <c r="B10" s="9" t="s">
        <v>114</v>
      </c>
      <c r="C10" s="32"/>
      <c r="D10" s="6"/>
      <c r="E10" s="19"/>
      <c r="F10" s="20" t="s">
        <v>9</v>
      </c>
      <c r="G10" s="20" t="s">
        <v>9</v>
      </c>
      <c r="H10" s="16">
        <v>37926</v>
      </c>
      <c r="I10" s="16">
        <f>H10*20%</f>
        <v>7585.2000000000007</v>
      </c>
      <c r="J10" s="16">
        <f t="shared" ref="J10" si="4">SUM(E10:I10)</f>
        <v>45511.199999999997</v>
      </c>
      <c r="K10" s="16">
        <v>0</v>
      </c>
      <c r="L10" s="16">
        <f t="shared" ref="L10" si="5">J10-K10</f>
        <v>45511.199999999997</v>
      </c>
    </row>
    <row r="11" spans="2:12" x14ac:dyDescent="0.3">
      <c r="B11" s="9" t="s">
        <v>39</v>
      </c>
      <c r="C11" s="15"/>
      <c r="D11" s="8"/>
      <c r="E11" s="19"/>
      <c r="F11" s="20" t="s">
        <v>9</v>
      </c>
      <c r="G11" s="16">
        <v>2200</v>
      </c>
      <c r="H11" s="20"/>
      <c r="I11" s="55"/>
      <c r="J11" s="16">
        <f t="shared" si="3"/>
        <v>2200</v>
      </c>
      <c r="K11" s="16">
        <v>0</v>
      </c>
      <c r="L11" s="16">
        <f t="shared" si="0"/>
        <v>2200</v>
      </c>
    </row>
    <row r="12" spans="2:12" x14ac:dyDescent="0.3">
      <c r="B12" s="9" t="s">
        <v>48</v>
      </c>
      <c r="C12" s="15"/>
      <c r="D12" s="8"/>
      <c r="E12" s="19"/>
      <c r="F12" s="20"/>
      <c r="G12" s="16"/>
      <c r="H12" s="20"/>
      <c r="I12" s="16"/>
      <c r="J12" s="16">
        <f t="shared" si="3"/>
        <v>0</v>
      </c>
      <c r="K12" s="16"/>
      <c r="L12" s="16">
        <f t="shared" si="0"/>
        <v>0</v>
      </c>
    </row>
    <row r="13" spans="2:12" ht="15.6" customHeight="1" thickBot="1" x14ac:dyDescent="0.35">
      <c r="B13" s="10"/>
      <c r="C13" s="79" t="s">
        <v>27</v>
      </c>
      <c r="D13" s="80"/>
      <c r="E13" s="17">
        <f>SUM(E6:E12)</f>
        <v>0</v>
      </c>
      <c r="F13" s="17">
        <f>SUM(F6:F12)</f>
        <v>58288.979999999996</v>
      </c>
      <c r="G13" s="17">
        <f>SUM(G6:G12)</f>
        <v>2200</v>
      </c>
      <c r="H13" s="17">
        <f>SUM(H6:H12)</f>
        <v>12126</v>
      </c>
      <c r="I13" s="17">
        <f>ROUNDDOWN(SUM(I6:I12),2)</f>
        <v>14082.99</v>
      </c>
      <c r="J13" s="17">
        <f>ROUNDDOWN(SUM(J6:J12),2)</f>
        <v>86697.97</v>
      </c>
      <c r="K13" s="17">
        <v>86697.97</v>
      </c>
      <c r="L13" s="17">
        <f>ROUNDDOWN(SUM(L6:L12),2)</f>
        <v>86697.97</v>
      </c>
    </row>
    <row r="14" spans="2:12" x14ac:dyDescent="0.3">
      <c r="B14" s="11" t="s">
        <v>9</v>
      </c>
      <c r="C14" s="92"/>
      <c r="D14" s="93"/>
      <c r="E14" s="21" t="s">
        <v>9</v>
      </c>
      <c r="F14" s="20" t="s">
        <v>9</v>
      </c>
      <c r="G14" s="20" t="s">
        <v>9</v>
      </c>
      <c r="H14" s="20" t="s">
        <v>9</v>
      </c>
      <c r="I14" s="20" t="s">
        <v>9</v>
      </c>
      <c r="J14" s="20" t="s">
        <v>9</v>
      </c>
      <c r="K14" s="20" t="s">
        <v>9</v>
      </c>
      <c r="L14" s="21" t="s">
        <v>9</v>
      </c>
    </row>
    <row r="15" spans="2:12" ht="16.2" thickBot="1" x14ac:dyDescent="0.35">
      <c r="B15" s="12" t="s">
        <v>13</v>
      </c>
      <c r="C15" s="94"/>
      <c r="D15" s="95"/>
      <c r="E15" s="18">
        <f>E13</f>
        <v>0</v>
      </c>
      <c r="F15" s="18">
        <f>F13</f>
        <v>58288.979999999996</v>
      </c>
      <c r="G15" s="18">
        <f t="shared" ref="G15:L15" si="6">G13</f>
        <v>2200</v>
      </c>
      <c r="H15" s="18">
        <f t="shared" si="6"/>
        <v>12126</v>
      </c>
      <c r="I15" s="18">
        <f>I13</f>
        <v>14082.99</v>
      </c>
      <c r="J15" s="18">
        <f t="shared" si="6"/>
        <v>86697.97</v>
      </c>
      <c r="K15" s="18">
        <f t="shared" si="6"/>
        <v>86697.97</v>
      </c>
      <c r="L15" s="18">
        <f t="shared" si="6"/>
        <v>86697.97</v>
      </c>
    </row>
    <row r="16" spans="2:12" x14ac:dyDescent="0.3">
      <c r="B16" s="29" t="s">
        <v>14</v>
      </c>
      <c r="C16" s="30"/>
      <c r="D16" s="31"/>
      <c r="E16" s="5" t="s">
        <v>9</v>
      </c>
      <c r="F16" s="5" t="s">
        <v>9</v>
      </c>
      <c r="G16" s="5" t="s">
        <v>9</v>
      </c>
      <c r="H16" s="5" t="s">
        <v>9</v>
      </c>
      <c r="I16" s="5" t="s">
        <v>9</v>
      </c>
      <c r="J16" s="5" t="s">
        <v>9</v>
      </c>
      <c r="K16" s="5" t="s">
        <v>9</v>
      </c>
      <c r="L16" s="5" t="s">
        <v>9</v>
      </c>
    </row>
    <row r="17" spans="2:12" ht="30" customHeight="1" x14ac:dyDescent="0.3">
      <c r="B17" s="9"/>
      <c r="C17" s="96" t="s">
        <v>15</v>
      </c>
      <c r="D17" s="97"/>
      <c r="E17" s="6" t="s">
        <v>18</v>
      </c>
      <c r="F17" s="7" t="s">
        <v>9</v>
      </c>
      <c r="G17" s="7" t="s">
        <v>9</v>
      </c>
      <c r="H17" s="7" t="s">
        <v>9</v>
      </c>
      <c r="I17" s="7" t="s">
        <v>9</v>
      </c>
      <c r="J17" s="7" t="s">
        <v>9</v>
      </c>
      <c r="K17" s="7" t="s">
        <v>9</v>
      </c>
      <c r="L17" s="7" t="s">
        <v>9</v>
      </c>
    </row>
    <row r="18" spans="2:12" x14ac:dyDescent="0.3">
      <c r="B18" s="9" t="s">
        <v>28</v>
      </c>
      <c r="D18" s="23" t="s">
        <v>17</v>
      </c>
      <c r="E18" s="25" t="s">
        <v>9</v>
      </c>
      <c r="F18" s="16" t="s">
        <v>9</v>
      </c>
      <c r="G18" s="16" t="s">
        <v>9</v>
      </c>
      <c r="H18" s="20" t="s">
        <v>9</v>
      </c>
      <c r="I18" s="16" t="s">
        <v>9</v>
      </c>
      <c r="J18" s="20" t="s">
        <v>9</v>
      </c>
      <c r="K18" s="20" t="s">
        <v>9</v>
      </c>
      <c r="L18" s="27" t="s">
        <v>9</v>
      </c>
    </row>
    <row r="19" spans="2:12" x14ac:dyDescent="0.3">
      <c r="B19" s="9" t="s">
        <v>29</v>
      </c>
      <c r="C19" s="23"/>
      <c r="D19" s="6"/>
      <c r="E19" s="16" t="s">
        <v>9</v>
      </c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9</v>
      </c>
      <c r="K19" s="16" t="s">
        <v>9</v>
      </c>
      <c r="L19" s="27"/>
    </row>
    <row r="20" spans="2:12" x14ac:dyDescent="0.3">
      <c r="B20" s="9" t="s">
        <v>16</v>
      </c>
      <c r="C20" s="23"/>
      <c r="D20" s="6"/>
      <c r="E20" s="16"/>
      <c r="F20" s="16" t="s">
        <v>9</v>
      </c>
      <c r="G20" s="16" t="s">
        <v>9</v>
      </c>
      <c r="H20" s="16" t="s">
        <v>9</v>
      </c>
      <c r="I20" s="16" t="s">
        <v>9</v>
      </c>
      <c r="J20" s="16" t="s">
        <v>23</v>
      </c>
      <c r="K20" s="16"/>
      <c r="L20" s="27"/>
    </row>
    <row r="21" spans="2:12" ht="15.6" customHeight="1" x14ac:dyDescent="0.3">
      <c r="B21" s="13"/>
      <c r="C21" s="23"/>
      <c r="D21" s="6"/>
      <c r="E21" s="16" t="s">
        <v>18</v>
      </c>
      <c r="F21" s="16" t="s">
        <v>9</v>
      </c>
      <c r="G21" s="16" t="s">
        <v>9</v>
      </c>
      <c r="H21" s="16" t="s">
        <v>9</v>
      </c>
      <c r="I21" s="16" t="s">
        <v>9</v>
      </c>
      <c r="J21" s="26"/>
      <c r="K21" s="28"/>
      <c r="L21" s="27"/>
    </row>
    <row r="22" spans="2:12" ht="16.2" thickBot="1" x14ac:dyDescent="0.35">
      <c r="B22" s="14"/>
      <c r="C22" s="79" t="s">
        <v>12</v>
      </c>
      <c r="D22" s="80"/>
      <c r="E22" s="17">
        <f>SUM(E18:E20)</f>
        <v>0</v>
      </c>
      <c r="F22" s="17">
        <f t="shared" ref="F22:L22" si="7">SUM(F18:F20)</f>
        <v>0</v>
      </c>
      <c r="G22" s="17">
        <f t="shared" si="7"/>
        <v>0</v>
      </c>
      <c r="H22" s="17">
        <f t="shared" si="7"/>
        <v>0</v>
      </c>
      <c r="I22" s="17">
        <f>SUM(I18:I20)</f>
        <v>0</v>
      </c>
      <c r="J22" s="17">
        <f t="shared" si="7"/>
        <v>0</v>
      </c>
      <c r="K22" s="17">
        <f t="shared" si="7"/>
        <v>0</v>
      </c>
      <c r="L22" s="17">
        <f t="shared" si="7"/>
        <v>0</v>
      </c>
    </row>
    <row r="23" spans="2:12" x14ac:dyDescent="0.3">
      <c r="B23" s="11" t="s">
        <v>9</v>
      </c>
      <c r="C23" s="92"/>
      <c r="D23" s="93"/>
      <c r="E23" s="20" t="s">
        <v>9</v>
      </c>
      <c r="F23" s="20" t="s">
        <v>9</v>
      </c>
      <c r="G23" s="20" t="s">
        <v>9</v>
      </c>
      <c r="H23" s="20" t="s">
        <v>9</v>
      </c>
      <c r="I23" s="20" t="s">
        <v>9</v>
      </c>
      <c r="J23" s="20" t="s">
        <v>9</v>
      </c>
      <c r="K23" s="20" t="s">
        <v>9</v>
      </c>
      <c r="L23" s="7" t="s">
        <v>9</v>
      </c>
    </row>
    <row r="24" spans="2:12" ht="16.2" thickBot="1" x14ac:dyDescent="0.35">
      <c r="B24" s="12" t="s">
        <v>13</v>
      </c>
      <c r="C24" s="94"/>
      <c r="D24" s="95"/>
      <c r="E24" s="18">
        <f>E22</f>
        <v>0</v>
      </c>
      <c r="F24" s="18">
        <f t="shared" ref="F24:L24" si="8">F22</f>
        <v>0</v>
      </c>
      <c r="G24" s="18">
        <f t="shared" si="8"/>
        <v>0</v>
      </c>
      <c r="H24" s="18">
        <f t="shared" si="8"/>
        <v>0</v>
      </c>
      <c r="I24" s="18">
        <f>I22</f>
        <v>0</v>
      </c>
      <c r="J24" s="18">
        <f t="shared" si="8"/>
        <v>0</v>
      </c>
      <c r="K24" s="18">
        <f t="shared" si="8"/>
        <v>0</v>
      </c>
      <c r="L24" s="18">
        <f t="shared" si="8"/>
        <v>0</v>
      </c>
    </row>
    <row r="25" spans="2:12" ht="15.6" customHeight="1" x14ac:dyDescent="0.3">
      <c r="B25" s="81" t="s">
        <v>19</v>
      </c>
      <c r="C25" s="82"/>
      <c r="D25" s="83"/>
      <c r="E25" s="5" t="s">
        <v>9</v>
      </c>
      <c r="F25" s="5" t="s">
        <v>9</v>
      </c>
      <c r="G25" s="5" t="s">
        <v>9</v>
      </c>
      <c r="H25" s="5" t="s">
        <v>9</v>
      </c>
      <c r="I25" s="5" t="s">
        <v>9</v>
      </c>
      <c r="J25" s="5" t="s">
        <v>9</v>
      </c>
      <c r="K25" s="5" t="s">
        <v>9</v>
      </c>
      <c r="L25" s="5" t="s">
        <v>9</v>
      </c>
    </row>
    <row r="26" spans="2:12" ht="30" customHeight="1" x14ac:dyDescent="0.3">
      <c r="B26" s="9"/>
      <c r="C26" s="38" t="s">
        <v>77</v>
      </c>
      <c r="D26" s="32" t="s">
        <v>15</v>
      </c>
      <c r="E26" s="24" t="s">
        <v>18</v>
      </c>
      <c r="F26" s="7" t="s">
        <v>9</v>
      </c>
      <c r="G26" s="7" t="s">
        <v>9</v>
      </c>
      <c r="H26" s="7" t="s">
        <v>9</v>
      </c>
      <c r="I26" s="7" t="s">
        <v>9</v>
      </c>
      <c r="J26" s="7" t="s">
        <v>9</v>
      </c>
      <c r="K26" s="7" t="s">
        <v>9</v>
      </c>
      <c r="L26" s="7" t="s">
        <v>9</v>
      </c>
    </row>
    <row r="27" spans="2:12" x14ac:dyDescent="0.3">
      <c r="B27" s="33" t="s">
        <v>78</v>
      </c>
      <c r="C27" s="38"/>
      <c r="D27" s="23" t="s">
        <v>20</v>
      </c>
      <c r="E27" s="25" t="s">
        <v>9</v>
      </c>
      <c r="F27" s="16" t="s">
        <v>9</v>
      </c>
      <c r="G27" s="16" t="s">
        <v>9</v>
      </c>
      <c r="H27" s="20" t="s">
        <v>9</v>
      </c>
      <c r="I27" s="16" t="s">
        <v>9</v>
      </c>
      <c r="J27" s="20" t="s">
        <v>9</v>
      </c>
      <c r="K27" s="20" t="s">
        <v>9</v>
      </c>
      <c r="L27" s="27" t="s">
        <v>9</v>
      </c>
    </row>
    <row r="28" spans="2:12" x14ac:dyDescent="0.3">
      <c r="B28" s="44" t="s">
        <v>79</v>
      </c>
      <c r="C28" s="23"/>
      <c r="D28" s="6"/>
      <c r="E28" s="16" t="s">
        <v>9</v>
      </c>
      <c r="F28" s="16" t="s">
        <v>9</v>
      </c>
      <c r="G28" s="16" t="s">
        <v>9</v>
      </c>
      <c r="H28" s="16" t="s">
        <v>9</v>
      </c>
      <c r="I28" s="16" t="s">
        <v>9</v>
      </c>
      <c r="J28" s="16" t="s">
        <v>9</v>
      </c>
      <c r="K28" s="16" t="s">
        <v>9</v>
      </c>
      <c r="L28" s="27"/>
    </row>
    <row r="29" spans="2:12" ht="14.4" customHeight="1" x14ac:dyDescent="0.3">
      <c r="B29" s="77" t="s">
        <v>115</v>
      </c>
      <c r="C29" s="74"/>
      <c r="D29" s="78"/>
      <c r="E29" s="19"/>
      <c r="F29" s="16"/>
      <c r="G29" s="16"/>
      <c r="H29" s="34"/>
      <c r="I29" s="34"/>
      <c r="J29" s="16">
        <f>SUM(E29:I29)</f>
        <v>0</v>
      </c>
      <c r="K29" s="16"/>
      <c r="L29" s="16">
        <f>J29-K29</f>
        <v>0</v>
      </c>
    </row>
    <row r="30" spans="2:12" ht="14.4" customHeight="1" x14ac:dyDescent="0.3">
      <c r="B30" s="77" t="s">
        <v>116</v>
      </c>
      <c r="C30" s="74"/>
      <c r="D30" s="78"/>
      <c r="E30" s="19"/>
      <c r="F30" s="16"/>
      <c r="G30" s="16"/>
      <c r="H30" s="34"/>
      <c r="I30" s="34"/>
      <c r="J30" s="16">
        <f t="shared" ref="J30:J31" si="9">SUM(E30:I30)</f>
        <v>0</v>
      </c>
      <c r="K30" s="16"/>
      <c r="L30" s="16">
        <f>J30-K30</f>
        <v>0</v>
      </c>
    </row>
    <row r="31" spans="2:12" ht="14.4" customHeight="1" x14ac:dyDescent="0.3">
      <c r="B31" s="77" t="s">
        <v>117</v>
      </c>
      <c r="C31" s="74"/>
      <c r="D31" s="78"/>
      <c r="E31" s="19"/>
      <c r="F31" s="16"/>
      <c r="G31" s="16"/>
      <c r="H31" s="34"/>
      <c r="I31" s="34"/>
      <c r="J31" s="16">
        <f t="shared" si="9"/>
        <v>0</v>
      </c>
      <c r="K31" s="16"/>
      <c r="L31" s="16">
        <f>J31-K31</f>
        <v>0</v>
      </c>
    </row>
    <row r="32" spans="2:12" ht="16.2" customHeight="1" thickBot="1" x14ac:dyDescent="0.35">
      <c r="B32" s="22"/>
      <c r="C32" s="79" t="s">
        <v>12</v>
      </c>
      <c r="D32" s="80"/>
      <c r="E32" s="17">
        <f>SUM(E29:E31)</f>
        <v>0</v>
      </c>
      <c r="F32" s="17">
        <f>SUM(F29:F31)</f>
        <v>0</v>
      </c>
      <c r="G32" s="17">
        <f t="shared" ref="G32:L32" si="10">SUM(G29:G31)</f>
        <v>0</v>
      </c>
      <c r="H32" s="17">
        <f t="shared" si="10"/>
        <v>0</v>
      </c>
      <c r="I32" s="17">
        <f>SUM(I29:I31)</f>
        <v>0</v>
      </c>
      <c r="J32" s="17">
        <f t="shared" si="10"/>
        <v>0</v>
      </c>
      <c r="K32" s="17"/>
      <c r="L32" s="17">
        <f t="shared" si="10"/>
        <v>0</v>
      </c>
    </row>
    <row r="33" spans="2:12" x14ac:dyDescent="0.3">
      <c r="B33" s="72" t="s">
        <v>9</v>
      </c>
      <c r="C33" s="75"/>
      <c r="D33" s="76"/>
      <c r="E33" s="21" t="s">
        <v>9</v>
      </c>
      <c r="F33" s="20" t="s">
        <v>9</v>
      </c>
      <c r="G33" s="20" t="s">
        <v>9</v>
      </c>
      <c r="H33" s="20" t="s">
        <v>9</v>
      </c>
      <c r="I33" s="20" t="s">
        <v>9</v>
      </c>
      <c r="J33" s="20" t="s">
        <v>9</v>
      </c>
      <c r="K33" s="20" t="s">
        <v>9</v>
      </c>
      <c r="L33" s="20" t="s">
        <v>9</v>
      </c>
    </row>
    <row r="34" spans="2:12" ht="16.2" thickBot="1" x14ac:dyDescent="0.35">
      <c r="B34" s="56" t="s">
        <v>13</v>
      </c>
      <c r="C34" s="57"/>
      <c r="D34" s="58"/>
      <c r="E34" s="18">
        <f>E32</f>
        <v>0</v>
      </c>
      <c r="F34" s="18">
        <f>F32</f>
        <v>0</v>
      </c>
      <c r="G34" s="18">
        <f t="shared" ref="G34:L34" si="11">G32</f>
        <v>0</v>
      </c>
      <c r="H34" s="18">
        <f t="shared" si="11"/>
        <v>0</v>
      </c>
      <c r="I34" s="18">
        <f>I32</f>
        <v>0</v>
      </c>
      <c r="J34" s="18">
        <f t="shared" si="11"/>
        <v>0</v>
      </c>
      <c r="K34" s="18">
        <f t="shared" si="11"/>
        <v>0</v>
      </c>
      <c r="L34" s="18">
        <f t="shared" si="11"/>
        <v>0</v>
      </c>
    </row>
    <row r="35" spans="2:12" ht="15.6" customHeight="1" x14ac:dyDescent="0.3">
      <c r="B35" s="81" t="s">
        <v>33</v>
      </c>
      <c r="C35" s="82"/>
      <c r="D35" s="83"/>
      <c r="E35" s="5" t="s">
        <v>9</v>
      </c>
      <c r="F35" s="5" t="s">
        <v>9</v>
      </c>
      <c r="G35" s="5" t="s">
        <v>9</v>
      </c>
      <c r="H35" s="5" t="s">
        <v>9</v>
      </c>
      <c r="I35" s="5" t="s">
        <v>9</v>
      </c>
      <c r="J35" s="5" t="s">
        <v>9</v>
      </c>
      <c r="K35" s="5" t="s">
        <v>9</v>
      </c>
      <c r="L35" s="5" t="s">
        <v>9</v>
      </c>
    </row>
    <row r="36" spans="2:12" ht="30" customHeight="1" x14ac:dyDescent="0.3">
      <c r="B36" s="39" t="s">
        <v>46</v>
      </c>
      <c r="C36" s="46" t="s">
        <v>47</v>
      </c>
      <c r="D36" s="32" t="s">
        <v>15</v>
      </c>
      <c r="E36" s="24" t="s">
        <v>18</v>
      </c>
      <c r="F36" s="7" t="s">
        <v>9</v>
      </c>
      <c r="G36" s="7" t="s">
        <v>9</v>
      </c>
      <c r="H36" s="7" t="s">
        <v>9</v>
      </c>
      <c r="I36" s="7" t="s">
        <v>9</v>
      </c>
      <c r="J36" s="7" t="s">
        <v>9</v>
      </c>
      <c r="K36" s="7" t="s">
        <v>9</v>
      </c>
      <c r="L36" s="6"/>
    </row>
    <row r="37" spans="2:12" x14ac:dyDescent="0.3">
      <c r="B37" s="33" t="s">
        <v>34</v>
      </c>
      <c r="D37" s="23" t="s">
        <v>35</v>
      </c>
      <c r="E37" s="25" t="s">
        <v>9</v>
      </c>
      <c r="F37" s="16" t="s">
        <v>9</v>
      </c>
      <c r="G37" s="16" t="s">
        <v>9</v>
      </c>
      <c r="H37" s="20" t="s">
        <v>9</v>
      </c>
      <c r="I37" s="16" t="s">
        <v>9</v>
      </c>
      <c r="J37" s="20" t="s">
        <v>9</v>
      </c>
      <c r="K37" s="20" t="s">
        <v>9</v>
      </c>
      <c r="L37" s="27" t="s">
        <v>9</v>
      </c>
    </row>
    <row r="38" spans="2:12" x14ac:dyDescent="0.3">
      <c r="B38" s="9" t="s">
        <v>29</v>
      </c>
      <c r="C38" s="23"/>
      <c r="D38" s="6"/>
      <c r="E38" s="16" t="s">
        <v>9</v>
      </c>
      <c r="F38" s="16" t="s">
        <v>9</v>
      </c>
      <c r="G38" s="16" t="s">
        <v>9</v>
      </c>
      <c r="H38" s="16" t="s">
        <v>9</v>
      </c>
      <c r="I38" s="16" t="s">
        <v>9</v>
      </c>
      <c r="J38" s="16" t="s">
        <v>9</v>
      </c>
      <c r="K38" s="16" t="s">
        <v>9</v>
      </c>
      <c r="L38" s="27"/>
    </row>
    <row r="39" spans="2:12" ht="14.4" customHeight="1" x14ac:dyDescent="0.3">
      <c r="B39" s="77" t="s">
        <v>115</v>
      </c>
      <c r="C39" s="74"/>
      <c r="D39" s="78"/>
      <c r="E39" s="19"/>
      <c r="F39" s="16">
        <v>0</v>
      </c>
      <c r="G39" s="16">
        <v>0</v>
      </c>
      <c r="H39" s="34"/>
      <c r="I39" s="34">
        <f>ROUNDDOWN((F39*20%),2)</f>
        <v>0</v>
      </c>
      <c r="J39" s="16">
        <f t="shared" ref="J39:J41" si="12">SUM(E39:I39)</f>
        <v>0</v>
      </c>
      <c r="K39" s="16">
        <v>0</v>
      </c>
      <c r="L39" s="16">
        <f>J39-K39</f>
        <v>0</v>
      </c>
    </row>
    <row r="40" spans="2:12" ht="14.4" customHeight="1" x14ac:dyDescent="0.3">
      <c r="B40" s="77" t="s">
        <v>116</v>
      </c>
      <c r="C40" s="74"/>
      <c r="D40" s="78"/>
      <c r="E40" s="19"/>
      <c r="F40" s="16">
        <v>0</v>
      </c>
      <c r="G40" s="16">
        <v>0</v>
      </c>
      <c r="H40" s="34"/>
      <c r="I40" s="34">
        <f t="shared" ref="I40:I41" si="13">ROUNDDOWN((F40*20%),2)</f>
        <v>0</v>
      </c>
      <c r="J40" s="16">
        <f t="shared" si="12"/>
        <v>0</v>
      </c>
      <c r="K40" s="16">
        <v>0</v>
      </c>
      <c r="L40" s="16">
        <f>J40-K40</f>
        <v>0</v>
      </c>
    </row>
    <row r="41" spans="2:12" ht="14.4" customHeight="1" x14ac:dyDescent="0.3">
      <c r="B41" s="77" t="s">
        <v>117</v>
      </c>
      <c r="C41" s="74"/>
      <c r="D41" s="78"/>
      <c r="E41" s="19"/>
      <c r="F41" s="16">
        <v>0</v>
      </c>
      <c r="G41" s="16">
        <v>0</v>
      </c>
      <c r="H41" s="34"/>
      <c r="I41" s="34">
        <f t="shared" si="13"/>
        <v>0</v>
      </c>
      <c r="J41" s="16">
        <f t="shared" si="12"/>
        <v>0</v>
      </c>
      <c r="K41" s="16">
        <v>0</v>
      </c>
      <c r="L41" s="16">
        <f>J41-K41</f>
        <v>0</v>
      </c>
    </row>
    <row r="42" spans="2:12" ht="16.2" customHeight="1" thickBot="1" x14ac:dyDescent="0.35">
      <c r="B42" s="22"/>
      <c r="C42" s="79" t="s">
        <v>12</v>
      </c>
      <c r="D42" s="80"/>
      <c r="E42" s="17">
        <f>SUM(E39:E41)</f>
        <v>0</v>
      </c>
      <c r="F42" s="17">
        <f>SUM(F39:F41)</f>
        <v>0</v>
      </c>
      <c r="G42" s="17">
        <f t="shared" ref="G42:L42" si="14">SUM(G39:G41)</f>
        <v>0</v>
      </c>
      <c r="H42" s="17">
        <f t="shared" si="14"/>
        <v>0</v>
      </c>
      <c r="I42" s="17">
        <f>SUM(I39:I41)</f>
        <v>0</v>
      </c>
      <c r="J42" s="17">
        <f>SUM(J39:J41)</f>
        <v>0</v>
      </c>
      <c r="K42" s="17">
        <f t="shared" si="14"/>
        <v>0</v>
      </c>
      <c r="L42" s="17">
        <f t="shared" si="14"/>
        <v>0</v>
      </c>
    </row>
    <row r="43" spans="2:12" x14ac:dyDescent="0.3">
      <c r="B43" s="72" t="s">
        <v>9</v>
      </c>
      <c r="C43" s="75"/>
      <c r="D43" s="76"/>
      <c r="E43" s="21" t="s">
        <v>9</v>
      </c>
      <c r="F43" s="20" t="s">
        <v>9</v>
      </c>
      <c r="G43" s="20" t="s">
        <v>9</v>
      </c>
      <c r="H43" s="20" t="s">
        <v>9</v>
      </c>
      <c r="I43" s="20" t="s">
        <v>9</v>
      </c>
      <c r="J43" s="20" t="s">
        <v>9</v>
      </c>
      <c r="K43" s="20" t="s">
        <v>9</v>
      </c>
      <c r="L43" s="20" t="s">
        <v>9</v>
      </c>
    </row>
    <row r="44" spans="2:12" ht="16.2" thickBot="1" x14ac:dyDescent="0.35">
      <c r="B44" s="56" t="s">
        <v>13</v>
      </c>
      <c r="C44" s="57"/>
      <c r="D44" s="58"/>
      <c r="E44" s="18">
        <f>E42</f>
        <v>0</v>
      </c>
      <c r="F44" s="18">
        <f>F42</f>
        <v>0</v>
      </c>
      <c r="G44" s="18">
        <f t="shared" ref="G44:L44" si="15">G42</f>
        <v>0</v>
      </c>
      <c r="H44" s="18">
        <f t="shared" si="15"/>
        <v>0</v>
      </c>
      <c r="I44" s="18">
        <f>I42</f>
        <v>0</v>
      </c>
      <c r="J44" s="18">
        <f t="shared" si="15"/>
        <v>0</v>
      </c>
      <c r="K44" s="18">
        <f t="shared" si="15"/>
        <v>0</v>
      </c>
      <c r="L44" s="18">
        <f t="shared" si="15"/>
        <v>0</v>
      </c>
    </row>
    <row r="45" spans="2:12" x14ac:dyDescent="0.3">
      <c r="B45" s="59" t="s">
        <v>21</v>
      </c>
      <c r="C45" s="60"/>
      <c r="D45" s="61"/>
      <c r="E45" s="35" t="s">
        <v>9</v>
      </c>
      <c r="F45" s="36"/>
      <c r="G45" s="36"/>
      <c r="H45" s="36"/>
      <c r="I45" s="36"/>
      <c r="J45" s="36"/>
      <c r="K45" s="36"/>
      <c r="L45" s="36"/>
    </row>
    <row r="46" spans="2:12" x14ac:dyDescent="0.3">
      <c r="B46" s="62"/>
      <c r="C46" s="63"/>
      <c r="D46" s="64"/>
      <c r="E46" s="36">
        <f>E15+E24+E34</f>
        <v>0</v>
      </c>
      <c r="F46" s="36">
        <f>F15+F24+F34+F44</f>
        <v>58288.979999999996</v>
      </c>
      <c r="G46" s="36">
        <f t="shared" ref="G46:L46" si="16">G15+G24+G34+G44</f>
        <v>2200</v>
      </c>
      <c r="H46" s="36">
        <f t="shared" si="16"/>
        <v>12126</v>
      </c>
      <c r="I46" s="36">
        <f>I15+I24+I34+I44</f>
        <v>14082.99</v>
      </c>
      <c r="J46" s="36">
        <f t="shared" si="16"/>
        <v>86697.97</v>
      </c>
      <c r="K46" s="36">
        <f t="shared" si="16"/>
        <v>86697.97</v>
      </c>
      <c r="L46" s="36">
        <f t="shared" si="16"/>
        <v>86697.97</v>
      </c>
    </row>
    <row r="47" spans="2:12" ht="16.2" thickBot="1" x14ac:dyDescent="0.35">
      <c r="B47" s="65"/>
      <c r="C47" s="66"/>
      <c r="D47" s="67"/>
      <c r="E47" s="18" t="s">
        <v>9</v>
      </c>
      <c r="F47" s="36"/>
      <c r="G47" s="36"/>
      <c r="H47" s="36"/>
      <c r="I47" s="36"/>
      <c r="J47" s="36"/>
      <c r="K47" s="36"/>
      <c r="L47" s="36"/>
    </row>
    <row r="48" spans="2:12" ht="45" customHeight="1" thickBot="1" x14ac:dyDescent="0.35">
      <c r="B48" s="68" t="s">
        <v>32</v>
      </c>
      <c r="C48" s="68"/>
      <c r="D48" s="68"/>
      <c r="E48" s="68"/>
      <c r="F48" s="68"/>
      <c r="G48" s="68"/>
      <c r="H48" s="69" t="s">
        <v>31</v>
      </c>
      <c r="I48" s="70"/>
      <c r="J48" s="71"/>
      <c r="K48" s="37">
        <f>K46</f>
        <v>86697.97</v>
      </c>
      <c r="L48" s="72" t="s">
        <v>9</v>
      </c>
    </row>
    <row r="49" spans="2:12" ht="15" customHeight="1" x14ac:dyDescent="0.3">
      <c r="B49" s="74"/>
      <c r="C49" s="74"/>
      <c r="D49" s="74"/>
      <c r="E49" s="74"/>
      <c r="F49" s="74"/>
      <c r="G49" s="15"/>
      <c r="I49" s="15"/>
      <c r="L49" s="73"/>
    </row>
  </sheetData>
  <mergeCells count="32">
    <mergeCell ref="B25:D25"/>
    <mergeCell ref="B2:L2"/>
    <mergeCell ref="B3:C3"/>
    <mergeCell ref="B4:C4"/>
    <mergeCell ref="B6:D6"/>
    <mergeCell ref="C13:D13"/>
    <mergeCell ref="C14:D14"/>
    <mergeCell ref="B7:D7"/>
    <mergeCell ref="B8:D8"/>
    <mergeCell ref="C15:D15"/>
    <mergeCell ref="C17:D17"/>
    <mergeCell ref="C22:D22"/>
    <mergeCell ref="C23:D23"/>
    <mergeCell ref="C24:D24"/>
    <mergeCell ref="B43:D43"/>
    <mergeCell ref="B29:D29"/>
    <mergeCell ref="B30:D30"/>
    <mergeCell ref="B31:D31"/>
    <mergeCell ref="C32:D32"/>
    <mergeCell ref="B33:D33"/>
    <mergeCell ref="B34:D34"/>
    <mergeCell ref="B35:D35"/>
    <mergeCell ref="B39:D39"/>
    <mergeCell ref="B40:D40"/>
    <mergeCell ref="B41:D41"/>
    <mergeCell ref="C42:D42"/>
    <mergeCell ref="B44:D44"/>
    <mergeCell ref="B45:D47"/>
    <mergeCell ref="B48:G48"/>
    <mergeCell ref="H48:J48"/>
    <mergeCell ref="L48:L49"/>
    <mergeCell ref="B49:F49"/>
  </mergeCells>
  <pageMargins left="0.70866141732283472" right="0.70866141732283472" top="0.74803149606299213" bottom="0.74803149606299213" header="0.31496062992125984" footer="0.31496062992125984"/>
  <pageSetup paperSize="8" scale="8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8835-C7F1-495F-8B22-4821CAC820DE}">
  <sheetPr>
    <pageSetUpPr fitToPage="1"/>
  </sheetPr>
  <dimension ref="B2:L48"/>
  <sheetViews>
    <sheetView topLeftCell="A19" workbookViewId="0">
      <selection activeCell="B31" sqref="B31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4" t="s">
        <v>42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9" t="s">
        <v>41</v>
      </c>
      <c r="C6" s="90"/>
      <c r="D6" s="91"/>
      <c r="E6" s="19"/>
      <c r="F6" s="16">
        <v>165645.97</v>
      </c>
      <c r="G6" s="16"/>
      <c r="H6" s="20" t="s">
        <v>9</v>
      </c>
      <c r="I6" s="16">
        <f>F6*20%</f>
        <v>33129.194000000003</v>
      </c>
      <c r="J6" s="16">
        <f>SUM(E6:I6)</f>
        <v>198775.16399999999</v>
      </c>
      <c r="K6" s="16">
        <v>198775.16</v>
      </c>
      <c r="L6" s="16">
        <f t="shared" ref="L6:L11" si="0">J6-K6</f>
        <v>3.999999986262992E-3</v>
      </c>
    </row>
    <row r="7" spans="2:12" x14ac:dyDescent="0.3">
      <c r="B7" s="9" t="s">
        <v>26</v>
      </c>
      <c r="C7" s="15"/>
      <c r="D7" s="8"/>
      <c r="E7" s="19"/>
      <c r="F7" s="20" t="s">
        <v>9</v>
      </c>
      <c r="G7" s="20" t="s">
        <v>9</v>
      </c>
      <c r="H7" s="16"/>
      <c r="I7" s="20" t="s">
        <v>9</v>
      </c>
      <c r="J7" s="16">
        <f t="shared" ref="J7:J11" si="1">SUM(E7:I7)</f>
        <v>0</v>
      </c>
      <c r="K7" s="16">
        <v>0</v>
      </c>
      <c r="L7" s="16">
        <f t="shared" si="0"/>
        <v>0</v>
      </c>
    </row>
    <row r="8" spans="2:12" x14ac:dyDescent="0.3">
      <c r="B8" s="9" t="s">
        <v>11</v>
      </c>
      <c r="C8" s="15"/>
      <c r="D8" s="8"/>
      <c r="E8" s="19"/>
      <c r="F8" s="16"/>
      <c r="G8" s="20" t="s">
        <v>9</v>
      </c>
      <c r="H8" s="20" t="s">
        <v>9</v>
      </c>
      <c r="I8" s="20" t="s">
        <v>9</v>
      </c>
      <c r="J8" s="16">
        <f t="shared" si="1"/>
        <v>0</v>
      </c>
      <c r="K8" s="16">
        <v>0</v>
      </c>
      <c r="L8" s="16">
        <f t="shared" si="0"/>
        <v>0</v>
      </c>
    </row>
    <row r="9" spans="2:12" ht="15.6" customHeight="1" x14ac:dyDescent="0.3">
      <c r="B9" s="9" t="s">
        <v>40</v>
      </c>
      <c r="C9" s="15"/>
      <c r="D9" s="8"/>
      <c r="E9" s="19"/>
      <c r="F9" s="20" t="s">
        <v>9</v>
      </c>
      <c r="G9" s="20" t="s">
        <v>9</v>
      </c>
      <c r="H9" s="16">
        <v>8600</v>
      </c>
      <c r="I9" s="16">
        <f>H9*20%</f>
        <v>1720</v>
      </c>
      <c r="J9" s="16">
        <f t="shared" si="1"/>
        <v>10320</v>
      </c>
      <c r="K9" s="16">
        <v>10320</v>
      </c>
      <c r="L9" s="16">
        <f t="shared" si="0"/>
        <v>0</v>
      </c>
    </row>
    <row r="10" spans="2:12" x14ac:dyDescent="0.3">
      <c r="B10" s="9" t="s">
        <v>39</v>
      </c>
      <c r="C10" s="15"/>
      <c r="D10" s="8"/>
      <c r="E10" s="19"/>
      <c r="F10" s="20" t="s">
        <v>9</v>
      </c>
      <c r="G10" s="16">
        <v>2200</v>
      </c>
      <c r="H10" s="20"/>
      <c r="I10" s="16"/>
      <c r="J10" s="16">
        <f t="shared" si="1"/>
        <v>2200</v>
      </c>
      <c r="K10" s="16">
        <v>2200</v>
      </c>
      <c r="L10" s="16">
        <f t="shared" si="0"/>
        <v>0</v>
      </c>
    </row>
    <row r="11" spans="2:12" x14ac:dyDescent="0.3">
      <c r="B11" s="9" t="s">
        <v>48</v>
      </c>
      <c r="C11" s="40">
        <v>2020</v>
      </c>
      <c r="D11" s="8"/>
      <c r="E11" s="19"/>
      <c r="F11" s="20"/>
      <c r="G11" s="16">
        <v>-1063.54</v>
      </c>
      <c r="H11" s="20"/>
      <c r="I11" s="16"/>
      <c r="J11" s="16">
        <f t="shared" si="1"/>
        <v>-1063.54</v>
      </c>
      <c r="K11" s="16">
        <v>-1063.54</v>
      </c>
      <c r="L11" s="16">
        <f t="shared" si="0"/>
        <v>0</v>
      </c>
    </row>
    <row r="12" spans="2:12" ht="15.6" customHeight="1" thickBot="1" x14ac:dyDescent="0.35">
      <c r="B12" s="10"/>
      <c r="C12" s="79" t="s">
        <v>27</v>
      </c>
      <c r="D12" s="80"/>
      <c r="E12" s="17">
        <f>SUM(E6:E11)</f>
        <v>0</v>
      </c>
      <c r="F12" s="17">
        <f t="shared" ref="F12:L12" si="2">SUM(F6:F11)</f>
        <v>165645.97</v>
      </c>
      <c r="G12" s="17">
        <f t="shared" si="2"/>
        <v>1136.46</v>
      </c>
      <c r="H12" s="17">
        <f t="shared" si="2"/>
        <v>8600</v>
      </c>
      <c r="I12" s="17">
        <f t="shared" si="2"/>
        <v>34849.194000000003</v>
      </c>
      <c r="J12" s="17">
        <f t="shared" si="2"/>
        <v>210231.62399999998</v>
      </c>
      <c r="K12" s="17">
        <f t="shared" si="2"/>
        <v>210231.62</v>
      </c>
      <c r="L12" s="17">
        <f t="shared" si="2"/>
        <v>3.999999986262992E-3</v>
      </c>
    </row>
    <row r="13" spans="2:12" x14ac:dyDescent="0.3">
      <c r="B13" s="11" t="s">
        <v>9</v>
      </c>
      <c r="C13" s="92"/>
      <c r="D13" s="93"/>
      <c r="E13" s="21" t="s">
        <v>9</v>
      </c>
      <c r="F13" s="20" t="s">
        <v>9</v>
      </c>
      <c r="G13" s="20" t="s">
        <v>9</v>
      </c>
      <c r="H13" s="20" t="s">
        <v>9</v>
      </c>
      <c r="I13" s="20" t="s">
        <v>9</v>
      </c>
      <c r="J13" s="20" t="s">
        <v>9</v>
      </c>
      <c r="K13" s="20" t="s">
        <v>9</v>
      </c>
      <c r="L13" s="21" t="s">
        <v>9</v>
      </c>
    </row>
    <row r="14" spans="2:12" ht="16.2" thickBot="1" x14ac:dyDescent="0.35">
      <c r="B14" s="12" t="s">
        <v>13</v>
      </c>
      <c r="C14" s="94"/>
      <c r="D14" s="95"/>
      <c r="E14" s="18">
        <f>E12</f>
        <v>0</v>
      </c>
      <c r="F14" s="18">
        <f>F12</f>
        <v>165645.97</v>
      </c>
      <c r="G14" s="18">
        <f t="shared" ref="G14:L14" si="3">G12</f>
        <v>1136.46</v>
      </c>
      <c r="H14" s="18">
        <f t="shared" si="3"/>
        <v>8600</v>
      </c>
      <c r="I14" s="18">
        <f>I12</f>
        <v>34849.194000000003</v>
      </c>
      <c r="J14" s="18">
        <f t="shared" si="3"/>
        <v>210231.62399999998</v>
      </c>
      <c r="K14" s="18">
        <f t="shared" si="3"/>
        <v>210231.62</v>
      </c>
      <c r="L14" s="18">
        <f t="shared" si="3"/>
        <v>3.999999986262992E-3</v>
      </c>
    </row>
    <row r="15" spans="2:12" x14ac:dyDescent="0.3">
      <c r="B15" s="29" t="s">
        <v>14</v>
      </c>
      <c r="C15" s="30"/>
      <c r="D15" s="31"/>
      <c r="E15" s="5" t="s">
        <v>9</v>
      </c>
      <c r="F15" s="5" t="s">
        <v>9</v>
      </c>
      <c r="G15" s="5" t="s">
        <v>9</v>
      </c>
      <c r="H15" s="5" t="s">
        <v>9</v>
      </c>
      <c r="I15" s="5" t="s">
        <v>9</v>
      </c>
      <c r="J15" s="5" t="s">
        <v>9</v>
      </c>
      <c r="K15" s="5" t="s">
        <v>9</v>
      </c>
      <c r="L15" s="5" t="s">
        <v>9</v>
      </c>
    </row>
    <row r="16" spans="2:12" ht="30" customHeight="1" x14ac:dyDescent="0.3">
      <c r="B16" s="9"/>
      <c r="C16" s="96" t="s">
        <v>15</v>
      </c>
      <c r="D16" s="97"/>
      <c r="E16" s="6" t="s">
        <v>18</v>
      </c>
      <c r="F16" s="7" t="s">
        <v>9</v>
      </c>
      <c r="G16" s="7" t="s">
        <v>9</v>
      </c>
      <c r="H16" s="7" t="s">
        <v>9</v>
      </c>
      <c r="I16" s="7" t="s">
        <v>9</v>
      </c>
      <c r="J16" s="7" t="s">
        <v>9</v>
      </c>
      <c r="K16" s="7" t="s">
        <v>9</v>
      </c>
      <c r="L16" s="7" t="s">
        <v>9</v>
      </c>
    </row>
    <row r="17" spans="2:12" x14ac:dyDescent="0.3">
      <c r="B17" s="9" t="s">
        <v>28</v>
      </c>
      <c r="D17" s="23" t="s">
        <v>17</v>
      </c>
      <c r="E17" s="25" t="s">
        <v>9</v>
      </c>
      <c r="F17" s="16" t="s">
        <v>9</v>
      </c>
      <c r="G17" s="16" t="s">
        <v>9</v>
      </c>
      <c r="H17" s="20" t="s">
        <v>9</v>
      </c>
      <c r="I17" s="16" t="s">
        <v>9</v>
      </c>
      <c r="J17" s="20" t="s">
        <v>9</v>
      </c>
      <c r="K17" s="20" t="s">
        <v>9</v>
      </c>
      <c r="L17" s="27" t="s">
        <v>9</v>
      </c>
    </row>
    <row r="18" spans="2:12" x14ac:dyDescent="0.3">
      <c r="B18" s="9" t="s">
        <v>29</v>
      </c>
      <c r="C18" s="23"/>
      <c r="D18" s="6"/>
      <c r="E18" s="16" t="s">
        <v>9</v>
      </c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9</v>
      </c>
      <c r="K18" s="16" t="s">
        <v>9</v>
      </c>
      <c r="L18" s="27"/>
    </row>
    <row r="19" spans="2:12" x14ac:dyDescent="0.3">
      <c r="B19" s="9" t="s">
        <v>16</v>
      </c>
      <c r="C19" s="23"/>
      <c r="D19" s="6"/>
      <c r="E19" s="16"/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23</v>
      </c>
      <c r="K19" s="16"/>
      <c r="L19" s="27"/>
    </row>
    <row r="20" spans="2:12" ht="15.6" customHeight="1" x14ac:dyDescent="0.3">
      <c r="B20" s="13"/>
      <c r="C20" s="23"/>
      <c r="D20" s="6"/>
      <c r="E20" s="16" t="s">
        <v>18</v>
      </c>
      <c r="F20" s="16" t="s">
        <v>9</v>
      </c>
      <c r="G20" s="16" t="s">
        <v>9</v>
      </c>
      <c r="H20" s="16" t="s">
        <v>9</v>
      </c>
      <c r="I20" s="16" t="s">
        <v>9</v>
      </c>
      <c r="J20" s="26"/>
      <c r="K20" s="28"/>
      <c r="L20" s="27"/>
    </row>
    <row r="21" spans="2:12" ht="16.2" thickBot="1" x14ac:dyDescent="0.35">
      <c r="B21" s="14"/>
      <c r="C21" s="79" t="s">
        <v>12</v>
      </c>
      <c r="D21" s="80"/>
      <c r="E21" s="17">
        <f>SUM(E17:E19)</f>
        <v>0</v>
      </c>
      <c r="F21" s="17">
        <f t="shared" ref="F21:L21" si="4">SUM(F17:F19)</f>
        <v>0</v>
      </c>
      <c r="G21" s="17">
        <f t="shared" si="4"/>
        <v>0</v>
      </c>
      <c r="H21" s="17">
        <f t="shared" si="4"/>
        <v>0</v>
      </c>
      <c r="I21" s="17">
        <f>SUM(I17:I19)</f>
        <v>0</v>
      </c>
      <c r="J21" s="17">
        <f t="shared" si="4"/>
        <v>0</v>
      </c>
      <c r="K21" s="17">
        <f t="shared" si="4"/>
        <v>0</v>
      </c>
      <c r="L21" s="17">
        <f t="shared" si="4"/>
        <v>0</v>
      </c>
    </row>
    <row r="22" spans="2:12" x14ac:dyDescent="0.3">
      <c r="B22" s="11" t="s">
        <v>9</v>
      </c>
      <c r="C22" s="92"/>
      <c r="D22" s="93"/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 t="s">
        <v>9</v>
      </c>
      <c r="K22" s="20" t="s">
        <v>9</v>
      </c>
      <c r="L22" s="7" t="s">
        <v>9</v>
      </c>
    </row>
    <row r="23" spans="2:12" ht="16.2" thickBot="1" x14ac:dyDescent="0.35">
      <c r="B23" s="12" t="s">
        <v>13</v>
      </c>
      <c r="C23" s="94"/>
      <c r="D23" s="95"/>
      <c r="E23" s="18">
        <f>E21</f>
        <v>0</v>
      </c>
      <c r="F23" s="18">
        <f t="shared" ref="F23:L23" si="5">F21</f>
        <v>0</v>
      </c>
      <c r="G23" s="18">
        <f t="shared" si="5"/>
        <v>0</v>
      </c>
      <c r="H23" s="18">
        <f t="shared" si="5"/>
        <v>0</v>
      </c>
      <c r="I23" s="18">
        <f>I21</f>
        <v>0</v>
      </c>
      <c r="J23" s="18">
        <f t="shared" si="5"/>
        <v>0</v>
      </c>
      <c r="K23" s="18">
        <f t="shared" si="5"/>
        <v>0</v>
      </c>
      <c r="L23" s="18">
        <f t="shared" si="5"/>
        <v>0</v>
      </c>
    </row>
    <row r="24" spans="2:12" ht="15.6" customHeight="1" x14ac:dyDescent="0.3">
      <c r="B24" s="81" t="s">
        <v>19</v>
      </c>
      <c r="C24" s="82"/>
      <c r="D24" s="83"/>
      <c r="E24" s="5" t="s">
        <v>9</v>
      </c>
      <c r="F24" s="5" t="s">
        <v>9</v>
      </c>
      <c r="G24" s="5" t="s">
        <v>9</v>
      </c>
      <c r="H24" s="5" t="s">
        <v>9</v>
      </c>
      <c r="I24" s="5" t="s">
        <v>9</v>
      </c>
      <c r="J24" s="5" t="s">
        <v>9</v>
      </c>
      <c r="K24" s="5" t="s">
        <v>9</v>
      </c>
      <c r="L24" s="5" t="s">
        <v>9</v>
      </c>
    </row>
    <row r="25" spans="2:12" ht="30" customHeight="1" x14ac:dyDescent="0.3">
      <c r="B25" s="9" t="s">
        <v>24</v>
      </c>
      <c r="C25" s="38" t="s">
        <v>45</v>
      </c>
      <c r="D25" s="32" t="s">
        <v>15</v>
      </c>
      <c r="E25" s="24" t="s">
        <v>18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</row>
    <row r="26" spans="2:12" x14ac:dyDescent="0.3">
      <c r="B26" s="33" t="s">
        <v>30</v>
      </c>
      <c r="C26" s="38"/>
      <c r="D26" s="23" t="s">
        <v>20</v>
      </c>
      <c r="E26" s="25" t="s">
        <v>9</v>
      </c>
      <c r="F26" s="16" t="s">
        <v>9</v>
      </c>
      <c r="G26" s="16" t="s">
        <v>9</v>
      </c>
      <c r="H26" s="20" t="s">
        <v>9</v>
      </c>
      <c r="I26" s="16" t="s">
        <v>9</v>
      </c>
      <c r="J26" s="20" t="s">
        <v>9</v>
      </c>
      <c r="K26" s="20" t="s">
        <v>9</v>
      </c>
      <c r="L26" s="27" t="s">
        <v>9</v>
      </c>
    </row>
    <row r="27" spans="2:12" x14ac:dyDescent="0.3">
      <c r="B27" s="9" t="s">
        <v>29</v>
      </c>
      <c r="C27" s="23"/>
      <c r="D27" s="6"/>
      <c r="E27" s="16" t="s">
        <v>9</v>
      </c>
      <c r="F27" s="16" t="s">
        <v>9</v>
      </c>
      <c r="G27" s="16" t="s">
        <v>9</v>
      </c>
      <c r="H27" s="16" t="s">
        <v>9</v>
      </c>
      <c r="I27" s="16" t="s">
        <v>9</v>
      </c>
      <c r="J27" s="16" t="s">
        <v>9</v>
      </c>
      <c r="K27" s="16" t="s">
        <v>9</v>
      </c>
      <c r="L27" s="27"/>
    </row>
    <row r="28" spans="2:12" ht="14.4" customHeight="1" x14ac:dyDescent="0.3">
      <c r="B28" s="77" t="s">
        <v>36</v>
      </c>
      <c r="C28" s="74"/>
      <c r="D28" s="78"/>
      <c r="E28" s="19"/>
      <c r="F28" s="16">
        <v>1232.72</v>
      </c>
      <c r="G28" s="16">
        <v>10</v>
      </c>
      <c r="H28" s="34"/>
      <c r="I28" s="34"/>
      <c r="J28" s="16">
        <f>SUM(E28:I28)</f>
        <v>1242.72</v>
      </c>
      <c r="K28" s="16">
        <v>1242.72</v>
      </c>
      <c r="L28" s="16">
        <f>J28-K28</f>
        <v>0</v>
      </c>
    </row>
    <row r="29" spans="2:12" ht="14.4" customHeight="1" x14ac:dyDescent="0.3">
      <c r="B29" s="77" t="s">
        <v>37</v>
      </c>
      <c r="C29" s="74"/>
      <c r="D29" s="78"/>
      <c r="E29" s="19"/>
      <c r="F29" s="16">
        <v>1232.72</v>
      </c>
      <c r="G29" s="16">
        <v>10</v>
      </c>
      <c r="H29" s="34"/>
      <c r="I29" s="34"/>
      <c r="J29" s="16">
        <f t="shared" ref="J29:J30" si="6">SUM(E29:I29)</f>
        <v>1242.72</v>
      </c>
      <c r="K29" s="16">
        <v>1242.72</v>
      </c>
      <c r="L29" s="16">
        <f>J29-K29</f>
        <v>0</v>
      </c>
    </row>
    <row r="30" spans="2:12" ht="14.4" customHeight="1" x14ac:dyDescent="0.3">
      <c r="B30" s="77" t="s">
        <v>82</v>
      </c>
      <c r="C30" s="74"/>
      <c r="D30" s="78"/>
      <c r="E30" s="19"/>
      <c r="F30" s="16">
        <v>1232.72</v>
      </c>
      <c r="G30" s="16">
        <v>10</v>
      </c>
      <c r="H30" s="34"/>
      <c r="I30" s="34"/>
      <c r="J30" s="16">
        <f t="shared" si="6"/>
        <v>1242.72</v>
      </c>
      <c r="K30" s="16">
        <v>1242.72</v>
      </c>
      <c r="L30" s="16">
        <f>J30-K30</f>
        <v>0</v>
      </c>
    </row>
    <row r="31" spans="2:12" ht="16.2" customHeight="1" thickBot="1" x14ac:dyDescent="0.35">
      <c r="B31" s="22"/>
      <c r="C31" s="79" t="s">
        <v>12</v>
      </c>
      <c r="D31" s="80"/>
      <c r="E31" s="17">
        <f>SUM(E28:E30)</f>
        <v>0</v>
      </c>
      <c r="F31" s="17">
        <f>SUM(F28:F30)</f>
        <v>3698.16</v>
      </c>
      <c r="G31" s="17">
        <f t="shared" ref="G31:L31" si="7">SUM(G28:G30)</f>
        <v>30</v>
      </c>
      <c r="H31" s="17">
        <f t="shared" si="7"/>
        <v>0</v>
      </c>
      <c r="I31" s="17">
        <f>SUM(I28:I30)</f>
        <v>0</v>
      </c>
      <c r="J31" s="17">
        <f t="shared" si="7"/>
        <v>3728.16</v>
      </c>
      <c r="K31" s="17">
        <f t="shared" si="7"/>
        <v>3728.16</v>
      </c>
      <c r="L31" s="17">
        <f t="shared" si="7"/>
        <v>0</v>
      </c>
    </row>
    <row r="32" spans="2:12" x14ac:dyDescent="0.3">
      <c r="B32" s="72" t="s">
        <v>9</v>
      </c>
      <c r="C32" s="75"/>
      <c r="D32" s="76"/>
      <c r="E32" s="21" t="s">
        <v>9</v>
      </c>
      <c r="F32" s="20" t="s">
        <v>9</v>
      </c>
      <c r="G32" s="20" t="s">
        <v>9</v>
      </c>
      <c r="H32" s="20" t="s">
        <v>9</v>
      </c>
      <c r="I32" s="20" t="s">
        <v>9</v>
      </c>
      <c r="J32" s="20" t="s">
        <v>9</v>
      </c>
      <c r="K32" s="20" t="s">
        <v>9</v>
      </c>
      <c r="L32" s="20" t="s">
        <v>9</v>
      </c>
    </row>
    <row r="33" spans="2:12" ht="16.2" thickBot="1" x14ac:dyDescent="0.35">
      <c r="B33" s="56" t="s">
        <v>13</v>
      </c>
      <c r="C33" s="57"/>
      <c r="D33" s="58"/>
      <c r="E33" s="18">
        <f>E31</f>
        <v>0</v>
      </c>
      <c r="F33" s="18">
        <f>F31</f>
        <v>3698.16</v>
      </c>
      <c r="G33" s="18">
        <f t="shared" ref="G33:L33" si="8">G31</f>
        <v>30</v>
      </c>
      <c r="H33" s="18">
        <f t="shared" si="8"/>
        <v>0</v>
      </c>
      <c r="I33" s="18">
        <f>I31</f>
        <v>0</v>
      </c>
      <c r="J33" s="18">
        <f t="shared" si="8"/>
        <v>3728.16</v>
      </c>
      <c r="K33" s="18">
        <f t="shared" si="8"/>
        <v>3728.16</v>
      </c>
      <c r="L33" s="18">
        <f t="shared" si="8"/>
        <v>0</v>
      </c>
    </row>
    <row r="34" spans="2:12" ht="15.6" customHeight="1" x14ac:dyDescent="0.3">
      <c r="B34" s="81" t="s">
        <v>33</v>
      </c>
      <c r="C34" s="82"/>
      <c r="D34" s="83"/>
      <c r="E34" s="5" t="s">
        <v>9</v>
      </c>
      <c r="F34" s="5" t="s">
        <v>9</v>
      </c>
      <c r="G34" s="5" t="s">
        <v>9</v>
      </c>
      <c r="H34" s="5" t="s">
        <v>9</v>
      </c>
      <c r="I34" s="5" t="s">
        <v>9</v>
      </c>
      <c r="J34" s="5" t="s">
        <v>9</v>
      </c>
      <c r="K34" s="5" t="s">
        <v>9</v>
      </c>
      <c r="L34" s="5" t="s">
        <v>9</v>
      </c>
    </row>
    <row r="35" spans="2:12" ht="30" customHeight="1" x14ac:dyDescent="0.3">
      <c r="B35" s="39" t="s">
        <v>46</v>
      </c>
      <c r="C35" s="38" t="s">
        <v>47</v>
      </c>
      <c r="D35" s="32" t="s">
        <v>15</v>
      </c>
      <c r="E35" s="24" t="s">
        <v>18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7" t="s">
        <v>9</v>
      </c>
    </row>
    <row r="36" spans="2:12" x14ac:dyDescent="0.3">
      <c r="B36" s="33" t="s">
        <v>34</v>
      </c>
      <c r="D36" s="23" t="s">
        <v>35</v>
      </c>
      <c r="E36" s="25" t="s">
        <v>9</v>
      </c>
      <c r="F36" s="16" t="s">
        <v>9</v>
      </c>
      <c r="G36" s="16" t="s">
        <v>9</v>
      </c>
      <c r="H36" s="20" t="s">
        <v>9</v>
      </c>
      <c r="I36" s="16" t="s">
        <v>9</v>
      </c>
      <c r="J36" s="20" t="s">
        <v>9</v>
      </c>
      <c r="K36" s="20" t="s">
        <v>9</v>
      </c>
      <c r="L36" s="27" t="s">
        <v>9</v>
      </c>
    </row>
    <row r="37" spans="2:12" x14ac:dyDescent="0.3">
      <c r="B37" s="9" t="s">
        <v>29</v>
      </c>
      <c r="C37" s="23"/>
      <c r="D37" s="6"/>
      <c r="E37" s="16" t="s">
        <v>9</v>
      </c>
      <c r="F37" s="16" t="s">
        <v>9</v>
      </c>
      <c r="G37" s="16" t="s">
        <v>9</v>
      </c>
      <c r="H37" s="16" t="s">
        <v>9</v>
      </c>
      <c r="I37" s="16" t="s">
        <v>9</v>
      </c>
      <c r="J37" s="16" t="s">
        <v>9</v>
      </c>
      <c r="K37" s="16" t="s">
        <v>9</v>
      </c>
      <c r="L37" s="27"/>
    </row>
    <row r="38" spans="2:12" ht="14.4" customHeight="1" x14ac:dyDescent="0.3">
      <c r="B38" s="77" t="s">
        <v>36</v>
      </c>
      <c r="C38" s="74"/>
      <c r="D38" s="78"/>
      <c r="E38" s="19"/>
      <c r="F38" s="16">
        <v>80</v>
      </c>
      <c r="G38" s="16">
        <v>0</v>
      </c>
      <c r="H38" s="34"/>
      <c r="I38" s="34">
        <f>F38*20%</f>
        <v>16</v>
      </c>
      <c r="J38" s="16">
        <f>SUM(E38:I38)</f>
        <v>96</v>
      </c>
      <c r="K38" s="16">
        <v>0</v>
      </c>
      <c r="L38" s="16">
        <f>J38-K38</f>
        <v>96</v>
      </c>
    </row>
    <row r="39" spans="2:12" ht="14.4" customHeight="1" x14ac:dyDescent="0.3">
      <c r="B39" s="77" t="s">
        <v>37</v>
      </c>
      <c r="C39" s="74"/>
      <c r="D39" s="78"/>
      <c r="E39" s="19"/>
      <c r="F39" s="16">
        <v>80</v>
      </c>
      <c r="G39" s="16">
        <v>0</v>
      </c>
      <c r="H39" s="34"/>
      <c r="I39" s="34">
        <f>F39*20%</f>
        <v>16</v>
      </c>
      <c r="J39" s="16">
        <f t="shared" ref="J39:J40" si="9">SUM(E39:I39)</f>
        <v>96</v>
      </c>
      <c r="K39" s="16">
        <v>0</v>
      </c>
      <c r="L39" s="16">
        <f>J39-K39</f>
        <v>96</v>
      </c>
    </row>
    <row r="40" spans="2:12" ht="14.4" customHeight="1" x14ac:dyDescent="0.3">
      <c r="B40" s="77" t="s">
        <v>82</v>
      </c>
      <c r="C40" s="74"/>
      <c r="D40" s="78"/>
      <c r="E40" s="19"/>
      <c r="F40" s="16">
        <v>80</v>
      </c>
      <c r="G40" s="16">
        <v>0</v>
      </c>
      <c r="H40" s="34"/>
      <c r="I40" s="34">
        <f>F40*20%</f>
        <v>16</v>
      </c>
      <c r="J40" s="16">
        <f t="shared" si="9"/>
        <v>96</v>
      </c>
      <c r="K40" s="16">
        <v>0</v>
      </c>
      <c r="L40" s="16">
        <f>J40-K40</f>
        <v>96</v>
      </c>
    </row>
    <row r="41" spans="2:12" ht="16.2" customHeight="1" thickBot="1" x14ac:dyDescent="0.35">
      <c r="B41" s="22"/>
      <c r="C41" s="79" t="s">
        <v>12</v>
      </c>
      <c r="D41" s="80"/>
      <c r="E41" s="17">
        <f>SUM(E38:E40)</f>
        <v>0</v>
      </c>
      <c r="F41" s="17">
        <f>SUM(F38:F40)</f>
        <v>240</v>
      </c>
      <c r="G41" s="17">
        <f t="shared" ref="G41" si="10">SUM(G38:G40)</f>
        <v>0</v>
      </c>
      <c r="H41" s="17">
        <f t="shared" ref="H41" si="11">SUM(H38:H40)</f>
        <v>0</v>
      </c>
      <c r="I41" s="17">
        <f t="shared" ref="I41" si="12">SUM(I38:I40)</f>
        <v>48</v>
      </c>
      <c r="J41" s="17">
        <f t="shared" ref="J41" si="13">SUM(J38:J40)</f>
        <v>288</v>
      </c>
      <c r="K41" s="17">
        <f t="shared" ref="K41" si="14">SUM(K38:K40)</f>
        <v>0</v>
      </c>
      <c r="L41" s="17">
        <f t="shared" ref="L41" si="15">SUM(L38:L40)</f>
        <v>288</v>
      </c>
    </row>
    <row r="42" spans="2:12" x14ac:dyDescent="0.3">
      <c r="B42" s="72" t="s">
        <v>9</v>
      </c>
      <c r="C42" s="75"/>
      <c r="D42" s="76"/>
      <c r="E42" s="21" t="s">
        <v>9</v>
      </c>
      <c r="F42" s="20" t="s">
        <v>9</v>
      </c>
      <c r="G42" s="20" t="s">
        <v>9</v>
      </c>
      <c r="H42" s="20" t="s">
        <v>9</v>
      </c>
      <c r="I42" s="20" t="s">
        <v>9</v>
      </c>
      <c r="J42" s="20" t="s">
        <v>9</v>
      </c>
      <c r="K42" s="20" t="s">
        <v>9</v>
      </c>
      <c r="L42" s="20" t="s">
        <v>9</v>
      </c>
    </row>
    <row r="43" spans="2:12" ht="16.2" thickBot="1" x14ac:dyDescent="0.35">
      <c r="B43" s="56" t="s">
        <v>13</v>
      </c>
      <c r="C43" s="57"/>
      <c r="D43" s="58"/>
      <c r="E43" s="18">
        <f>E41</f>
        <v>0</v>
      </c>
      <c r="F43" s="18">
        <f>F41</f>
        <v>240</v>
      </c>
      <c r="G43" s="18">
        <f t="shared" ref="G43:L43" si="16">G41</f>
        <v>0</v>
      </c>
      <c r="H43" s="18">
        <f t="shared" si="16"/>
        <v>0</v>
      </c>
      <c r="I43" s="18">
        <f>I41</f>
        <v>48</v>
      </c>
      <c r="J43" s="18">
        <f t="shared" si="16"/>
        <v>288</v>
      </c>
      <c r="K43" s="18">
        <f t="shared" si="16"/>
        <v>0</v>
      </c>
      <c r="L43" s="18">
        <f t="shared" si="16"/>
        <v>288</v>
      </c>
    </row>
    <row r="44" spans="2:12" x14ac:dyDescent="0.3">
      <c r="B44" s="59" t="s">
        <v>21</v>
      </c>
      <c r="C44" s="60"/>
      <c r="D44" s="61"/>
      <c r="E44" s="35" t="s">
        <v>9</v>
      </c>
      <c r="F44" s="36"/>
      <c r="G44" s="36"/>
      <c r="H44" s="36"/>
      <c r="I44" s="36"/>
      <c r="J44" s="36"/>
      <c r="K44" s="36"/>
      <c r="L44" s="36"/>
    </row>
    <row r="45" spans="2:12" x14ac:dyDescent="0.3">
      <c r="B45" s="62"/>
      <c r="C45" s="63"/>
      <c r="D45" s="64"/>
      <c r="E45" s="36">
        <f>E14+E23+E33</f>
        <v>0</v>
      </c>
      <c r="F45" s="36">
        <f>F14+F23+F33+F43</f>
        <v>169584.13</v>
      </c>
      <c r="G45" s="36">
        <f t="shared" ref="G45:L45" si="17">G14+G23+G33+G43</f>
        <v>1166.46</v>
      </c>
      <c r="H45" s="36">
        <f t="shared" si="17"/>
        <v>8600</v>
      </c>
      <c r="I45" s="36">
        <f>I14+I23+I33+I43</f>
        <v>34897.194000000003</v>
      </c>
      <c r="J45" s="36">
        <f t="shared" si="17"/>
        <v>214247.78399999999</v>
      </c>
      <c r="K45" s="36">
        <f t="shared" si="17"/>
        <v>213959.78</v>
      </c>
      <c r="L45" s="36">
        <f t="shared" si="17"/>
        <v>288.00399999998626</v>
      </c>
    </row>
    <row r="46" spans="2:12" ht="16.2" thickBot="1" x14ac:dyDescent="0.35">
      <c r="B46" s="65"/>
      <c r="C46" s="66"/>
      <c r="D46" s="67"/>
      <c r="E46" s="18" t="s">
        <v>9</v>
      </c>
      <c r="F46" s="36"/>
      <c r="G46" s="36"/>
      <c r="H46" s="36"/>
      <c r="I46" s="36"/>
      <c r="J46" s="36"/>
      <c r="K46" s="36"/>
      <c r="L46" s="36"/>
    </row>
    <row r="47" spans="2:12" ht="45" customHeight="1" thickBot="1" x14ac:dyDescent="0.35">
      <c r="B47" s="68" t="s">
        <v>32</v>
      </c>
      <c r="C47" s="68"/>
      <c r="D47" s="68"/>
      <c r="E47" s="68"/>
      <c r="F47" s="68"/>
      <c r="G47" s="68"/>
      <c r="H47" s="69" t="s">
        <v>31</v>
      </c>
      <c r="I47" s="70"/>
      <c r="J47" s="71"/>
      <c r="K47" s="37">
        <f>K45</f>
        <v>213959.78</v>
      </c>
      <c r="L47" s="72" t="s">
        <v>9</v>
      </c>
    </row>
    <row r="48" spans="2:12" ht="15" customHeight="1" x14ac:dyDescent="0.3">
      <c r="B48" s="74"/>
      <c r="C48" s="74"/>
      <c r="D48" s="74"/>
      <c r="E48" s="74"/>
      <c r="F48" s="74"/>
      <c r="G48" s="15"/>
      <c r="I48" s="15"/>
      <c r="L48" s="73"/>
    </row>
  </sheetData>
  <mergeCells count="30">
    <mergeCell ref="H47:J47"/>
    <mergeCell ref="L47:L48"/>
    <mergeCell ref="B6:D6"/>
    <mergeCell ref="C21:D21"/>
    <mergeCell ref="B24:D24"/>
    <mergeCell ref="B48:F48"/>
    <mergeCell ref="B47:G47"/>
    <mergeCell ref="B38:D38"/>
    <mergeCell ref="B30:D30"/>
    <mergeCell ref="B32:D32"/>
    <mergeCell ref="B33:D33"/>
    <mergeCell ref="B44:D46"/>
    <mergeCell ref="C31:D31"/>
    <mergeCell ref="B34:D34"/>
    <mergeCell ref="B39:D39"/>
    <mergeCell ref="B2:L2"/>
    <mergeCell ref="B40:D40"/>
    <mergeCell ref="C41:D41"/>
    <mergeCell ref="B42:D42"/>
    <mergeCell ref="B43:D43"/>
    <mergeCell ref="C23:D23"/>
    <mergeCell ref="B28:D28"/>
    <mergeCell ref="B29:D29"/>
    <mergeCell ref="C22:D22"/>
    <mergeCell ref="C12:D12"/>
    <mergeCell ref="C13:D13"/>
    <mergeCell ref="C14:D14"/>
    <mergeCell ref="C16:D16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9CB70-1744-4A96-87EA-6C7B5BCDEE48}">
  <sheetPr>
    <pageSetUpPr fitToPage="1"/>
  </sheetPr>
  <dimension ref="B2:L49"/>
  <sheetViews>
    <sheetView topLeftCell="A10" workbookViewId="0">
      <selection activeCell="N14" sqref="N14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12" width="15.77734375" style="1" customWidth="1"/>
    <col min="13" max="16384" width="11.5546875" style="1"/>
  </cols>
  <sheetData>
    <row r="2" spans="2:12" ht="16.2" thickBot="1" x14ac:dyDescent="0.35">
      <c r="B2" s="84" t="s">
        <v>49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9" t="s">
        <v>50</v>
      </c>
      <c r="C6" s="90"/>
      <c r="D6" s="91"/>
      <c r="E6" s="19"/>
      <c r="F6" s="16">
        <v>165645.97</v>
      </c>
      <c r="G6" s="16"/>
      <c r="H6" s="20" t="s">
        <v>9</v>
      </c>
      <c r="I6" s="16">
        <f>F6*20%</f>
        <v>33129.194000000003</v>
      </c>
      <c r="J6" s="16">
        <f>SUM(E6:I6)</f>
        <v>198775.16399999999</v>
      </c>
      <c r="K6" s="16">
        <v>198775.16</v>
      </c>
      <c r="L6" s="16">
        <f t="shared" ref="L6:L11" si="0">J6-K6</f>
        <v>3.999999986262992E-3</v>
      </c>
    </row>
    <row r="7" spans="2:12" x14ac:dyDescent="0.3">
      <c r="B7" s="9" t="s">
        <v>26</v>
      </c>
      <c r="C7" s="15"/>
      <c r="D7" s="8"/>
      <c r="E7" s="19"/>
      <c r="F7" s="20" t="s">
        <v>9</v>
      </c>
      <c r="G7" s="20" t="s">
        <v>9</v>
      </c>
      <c r="H7" s="16"/>
      <c r="I7" s="20" t="s">
        <v>9</v>
      </c>
      <c r="J7" s="16">
        <f t="shared" ref="J7:J11" si="1">SUM(E7:I7)</f>
        <v>0</v>
      </c>
      <c r="K7" s="16"/>
      <c r="L7" s="16">
        <f t="shared" si="0"/>
        <v>0</v>
      </c>
    </row>
    <row r="8" spans="2:12" x14ac:dyDescent="0.3">
      <c r="B8" s="9" t="s">
        <v>11</v>
      </c>
      <c r="C8" s="15"/>
      <c r="D8" s="8"/>
      <c r="E8" s="19"/>
      <c r="F8" s="16"/>
      <c r="G8" s="20" t="s">
        <v>9</v>
      </c>
      <c r="H8" s="20" t="s">
        <v>9</v>
      </c>
      <c r="I8" s="20" t="s">
        <v>9</v>
      </c>
      <c r="J8" s="16">
        <f t="shared" si="1"/>
        <v>0</v>
      </c>
      <c r="K8" s="16"/>
      <c r="L8" s="16">
        <f t="shared" si="0"/>
        <v>0</v>
      </c>
    </row>
    <row r="9" spans="2:12" ht="15.6" customHeight="1" x14ac:dyDescent="0.3">
      <c r="B9" s="41" t="s">
        <v>40</v>
      </c>
      <c r="C9" s="15"/>
      <c r="D9" s="8"/>
      <c r="E9" s="19"/>
      <c r="F9" s="20" t="s">
        <v>9</v>
      </c>
      <c r="G9" s="20" t="s">
        <v>9</v>
      </c>
      <c r="H9" s="16"/>
      <c r="I9" s="16">
        <f>H9*20%</f>
        <v>0</v>
      </c>
      <c r="J9" s="16">
        <f t="shared" si="1"/>
        <v>0</v>
      </c>
      <c r="K9" s="16"/>
      <c r="L9" s="16">
        <f t="shared" si="0"/>
        <v>0</v>
      </c>
    </row>
    <row r="10" spans="2:12" x14ac:dyDescent="0.3">
      <c r="B10" s="9" t="s">
        <v>39</v>
      </c>
      <c r="C10" s="15"/>
      <c r="D10" s="8"/>
      <c r="E10" s="19"/>
      <c r="F10" s="20" t="s">
        <v>9</v>
      </c>
      <c r="G10" s="16">
        <v>2200</v>
      </c>
      <c r="H10" s="20"/>
      <c r="I10" s="16"/>
      <c r="J10" s="16">
        <f t="shared" si="1"/>
        <v>2200</v>
      </c>
      <c r="K10" s="16">
        <v>2200</v>
      </c>
      <c r="L10" s="16">
        <f t="shared" si="0"/>
        <v>0</v>
      </c>
    </row>
    <row r="11" spans="2:12" x14ac:dyDescent="0.3">
      <c r="B11" s="9" t="s">
        <v>48</v>
      </c>
      <c r="C11" s="15"/>
      <c r="D11" s="8"/>
      <c r="E11" s="19"/>
      <c r="F11" s="20"/>
      <c r="G11" s="16"/>
      <c r="H11" s="20"/>
      <c r="I11" s="16"/>
      <c r="J11" s="16">
        <f t="shared" si="1"/>
        <v>0</v>
      </c>
      <c r="K11" s="16"/>
      <c r="L11" s="16">
        <f t="shared" si="0"/>
        <v>0</v>
      </c>
    </row>
    <row r="12" spans="2:12" ht="15.6" customHeight="1" thickBot="1" x14ac:dyDescent="0.35">
      <c r="B12" s="10"/>
      <c r="C12" s="79" t="s">
        <v>27</v>
      </c>
      <c r="D12" s="80"/>
      <c r="E12" s="17">
        <f>SUM(E6:E11)</f>
        <v>0</v>
      </c>
      <c r="F12" s="17">
        <f t="shared" ref="F12:L12" si="2">SUM(F6:F11)</f>
        <v>165645.97</v>
      </c>
      <c r="G12" s="17">
        <f t="shared" si="2"/>
        <v>2200</v>
      </c>
      <c r="H12" s="17">
        <f t="shared" si="2"/>
        <v>0</v>
      </c>
      <c r="I12" s="17">
        <f t="shared" si="2"/>
        <v>33129.194000000003</v>
      </c>
      <c r="J12" s="17">
        <f t="shared" si="2"/>
        <v>200975.16399999999</v>
      </c>
      <c r="K12" s="17">
        <f t="shared" si="2"/>
        <v>200975.16</v>
      </c>
      <c r="L12" s="17">
        <f t="shared" si="2"/>
        <v>3.999999986262992E-3</v>
      </c>
    </row>
    <row r="13" spans="2:12" x14ac:dyDescent="0.3">
      <c r="B13" s="11" t="s">
        <v>9</v>
      </c>
      <c r="C13" s="92"/>
      <c r="D13" s="93"/>
      <c r="E13" s="21" t="s">
        <v>9</v>
      </c>
      <c r="F13" s="20" t="s">
        <v>9</v>
      </c>
      <c r="G13" s="20" t="s">
        <v>9</v>
      </c>
      <c r="H13" s="20" t="s">
        <v>9</v>
      </c>
      <c r="I13" s="20" t="s">
        <v>9</v>
      </c>
      <c r="J13" s="20" t="s">
        <v>9</v>
      </c>
      <c r="K13" s="20" t="s">
        <v>9</v>
      </c>
      <c r="L13" s="21" t="s">
        <v>9</v>
      </c>
    </row>
    <row r="14" spans="2:12" ht="16.2" thickBot="1" x14ac:dyDescent="0.35">
      <c r="B14" s="12" t="s">
        <v>13</v>
      </c>
      <c r="C14" s="94"/>
      <c r="D14" s="95"/>
      <c r="E14" s="18">
        <f>E12</f>
        <v>0</v>
      </c>
      <c r="F14" s="18">
        <f>F12</f>
        <v>165645.97</v>
      </c>
      <c r="G14" s="18">
        <f t="shared" ref="G14:L14" si="3">G12</f>
        <v>2200</v>
      </c>
      <c r="H14" s="18">
        <f t="shared" si="3"/>
        <v>0</v>
      </c>
      <c r="I14" s="18">
        <f>I12</f>
        <v>33129.194000000003</v>
      </c>
      <c r="J14" s="18">
        <f t="shared" si="3"/>
        <v>200975.16399999999</v>
      </c>
      <c r="K14" s="18">
        <f t="shared" si="3"/>
        <v>200975.16</v>
      </c>
      <c r="L14" s="18">
        <f t="shared" si="3"/>
        <v>3.999999986262992E-3</v>
      </c>
    </row>
    <row r="15" spans="2:12" x14ac:dyDescent="0.3">
      <c r="B15" s="29" t="s">
        <v>14</v>
      </c>
      <c r="C15" s="30"/>
      <c r="D15" s="31"/>
      <c r="E15" s="5" t="s">
        <v>9</v>
      </c>
      <c r="F15" s="5" t="s">
        <v>9</v>
      </c>
      <c r="G15" s="5" t="s">
        <v>9</v>
      </c>
      <c r="H15" s="5" t="s">
        <v>9</v>
      </c>
      <c r="I15" s="5" t="s">
        <v>9</v>
      </c>
      <c r="J15" s="5" t="s">
        <v>9</v>
      </c>
      <c r="K15" s="5" t="s">
        <v>9</v>
      </c>
      <c r="L15" s="5" t="s">
        <v>9</v>
      </c>
    </row>
    <row r="16" spans="2:12" ht="30" customHeight="1" x14ac:dyDescent="0.3">
      <c r="B16" s="9"/>
      <c r="C16" s="96" t="s">
        <v>15</v>
      </c>
      <c r="D16" s="97"/>
      <c r="E16" s="6" t="s">
        <v>18</v>
      </c>
      <c r="F16" s="7" t="s">
        <v>9</v>
      </c>
      <c r="G16" s="7" t="s">
        <v>9</v>
      </c>
      <c r="H16" s="7" t="s">
        <v>9</v>
      </c>
      <c r="I16" s="7" t="s">
        <v>9</v>
      </c>
      <c r="J16" s="7" t="s">
        <v>9</v>
      </c>
      <c r="K16" s="7" t="s">
        <v>9</v>
      </c>
      <c r="L16" s="7" t="s">
        <v>9</v>
      </c>
    </row>
    <row r="17" spans="2:12" x14ac:dyDescent="0.3">
      <c r="B17" s="9" t="s">
        <v>28</v>
      </c>
      <c r="D17" s="23" t="s">
        <v>17</v>
      </c>
      <c r="E17" s="25" t="s">
        <v>9</v>
      </c>
      <c r="F17" s="16" t="s">
        <v>9</v>
      </c>
      <c r="G17" s="16" t="s">
        <v>9</v>
      </c>
      <c r="H17" s="20" t="s">
        <v>9</v>
      </c>
      <c r="I17" s="16" t="s">
        <v>9</v>
      </c>
      <c r="J17" s="20" t="s">
        <v>9</v>
      </c>
      <c r="K17" s="20" t="s">
        <v>9</v>
      </c>
      <c r="L17" s="27" t="s">
        <v>9</v>
      </c>
    </row>
    <row r="18" spans="2:12" x14ac:dyDescent="0.3">
      <c r="B18" s="9" t="s">
        <v>29</v>
      </c>
      <c r="C18" s="23"/>
      <c r="D18" s="6"/>
      <c r="E18" s="16" t="s">
        <v>9</v>
      </c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9</v>
      </c>
      <c r="K18" s="16" t="s">
        <v>9</v>
      </c>
      <c r="L18" s="27"/>
    </row>
    <row r="19" spans="2:12" x14ac:dyDescent="0.3">
      <c r="B19" s="9" t="s">
        <v>16</v>
      </c>
      <c r="C19" s="23"/>
      <c r="D19" s="6"/>
      <c r="E19" s="16"/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23</v>
      </c>
      <c r="K19" s="16"/>
      <c r="L19" s="27"/>
    </row>
    <row r="20" spans="2:12" ht="15.6" customHeight="1" x14ac:dyDescent="0.3">
      <c r="B20" s="13"/>
      <c r="C20" s="23"/>
      <c r="D20" s="6"/>
      <c r="E20" s="16" t="s">
        <v>18</v>
      </c>
      <c r="F20" s="16" t="s">
        <v>9</v>
      </c>
      <c r="G20" s="16" t="s">
        <v>9</v>
      </c>
      <c r="H20" s="16" t="s">
        <v>9</v>
      </c>
      <c r="I20" s="16" t="s">
        <v>9</v>
      </c>
      <c r="J20" s="26"/>
      <c r="K20" s="28"/>
      <c r="L20" s="27"/>
    </row>
    <row r="21" spans="2:12" ht="16.2" thickBot="1" x14ac:dyDescent="0.35">
      <c r="B21" s="14"/>
      <c r="C21" s="79" t="s">
        <v>12</v>
      </c>
      <c r="D21" s="80"/>
      <c r="E21" s="17">
        <f>SUM(E17:E19)</f>
        <v>0</v>
      </c>
      <c r="F21" s="17">
        <f t="shared" ref="F21:L21" si="4">SUM(F17:F19)</f>
        <v>0</v>
      </c>
      <c r="G21" s="17">
        <f t="shared" si="4"/>
        <v>0</v>
      </c>
      <c r="H21" s="17">
        <f t="shared" si="4"/>
        <v>0</v>
      </c>
      <c r="I21" s="17">
        <f>SUM(I17:I19)</f>
        <v>0</v>
      </c>
      <c r="J21" s="17">
        <f t="shared" si="4"/>
        <v>0</v>
      </c>
      <c r="K21" s="17">
        <f t="shared" si="4"/>
        <v>0</v>
      </c>
      <c r="L21" s="17">
        <f t="shared" si="4"/>
        <v>0</v>
      </c>
    </row>
    <row r="22" spans="2:12" x14ac:dyDescent="0.3">
      <c r="B22" s="11" t="s">
        <v>9</v>
      </c>
      <c r="C22" s="92"/>
      <c r="D22" s="93"/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 t="s">
        <v>9</v>
      </c>
      <c r="K22" s="20" t="s">
        <v>9</v>
      </c>
      <c r="L22" s="7" t="s">
        <v>9</v>
      </c>
    </row>
    <row r="23" spans="2:12" ht="16.2" thickBot="1" x14ac:dyDescent="0.35">
      <c r="B23" s="12" t="s">
        <v>13</v>
      </c>
      <c r="C23" s="94"/>
      <c r="D23" s="95"/>
      <c r="E23" s="18">
        <f>E21</f>
        <v>0</v>
      </c>
      <c r="F23" s="18">
        <f t="shared" ref="F23:L23" si="5">F21</f>
        <v>0</v>
      </c>
      <c r="G23" s="18">
        <f t="shared" si="5"/>
        <v>0</v>
      </c>
      <c r="H23" s="18">
        <f t="shared" si="5"/>
        <v>0</v>
      </c>
      <c r="I23" s="18">
        <f>I21</f>
        <v>0</v>
      </c>
      <c r="J23" s="18">
        <f t="shared" si="5"/>
        <v>0</v>
      </c>
      <c r="K23" s="18">
        <f t="shared" si="5"/>
        <v>0</v>
      </c>
      <c r="L23" s="18">
        <f t="shared" si="5"/>
        <v>0</v>
      </c>
    </row>
    <row r="24" spans="2:12" ht="15.6" customHeight="1" x14ac:dyDescent="0.3">
      <c r="B24" s="81" t="s">
        <v>19</v>
      </c>
      <c r="C24" s="82"/>
      <c r="D24" s="83"/>
      <c r="E24" s="5" t="s">
        <v>9</v>
      </c>
      <c r="F24" s="5" t="s">
        <v>9</v>
      </c>
      <c r="G24" s="5" t="s">
        <v>9</v>
      </c>
      <c r="H24" s="5" t="s">
        <v>9</v>
      </c>
      <c r="I24" s="5" t="s">
        <v>9</v>
      </c>
      <c r="J24" s="5" t="s">
        <v>9</v>
      </c>
      <c r="K24" s="5" t="s">
        <v>9</v>
      </c>
      <c r="L24" s="5" t="s">
        <v>9</v>
      </c>
    </row>
    <row r="25" spans="2:12" ht="30" customHeight="1" x14ac:dyDescent="0.3">
      <c r="B25" s="9" t="s">
        <v>24</v>
      </c>
      <c r="C25" s="38" t="s">
        <v>45</v>
      </c>
      <c r="D25" s="32" t="s">
        <v>15</v>
      </c>
      <c r="E25" s="24" t="s">
        <v>18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</row>
    <row r="26" spans="2:12" x14ac:dyDescent="0.3">
      <c r="B26" s="33" t="s">
        <v>30</v>
      </c>
      <c r="C26" s="38"/>
      <c r="D26" s="23" t="s">
        <v>20</v>
      </c>
      <c r="E26" s="25" t="s">
        <v>9</v>
      </c>
      <c r="F26" s="16" t="s">
        <v>9</v>
      </c>
      <c r="G26" s="16" t="s">
        <v>9</v>
      </c>
      <c r="H26" s="20" t="s">
        <v>9</v>
      </c>
      <c r="I26" s="16" t="s">
        <v>9</v>
      </c>
      <c r="J26" s="20" t="s">
        <v>9</v>
      </c>
      <c r="K26" s="20" t="s">
        <v>9</v>
      </c>
      <c r="L26" s="27" t="s">
        <v>9</v>
      </c>
    </row>
    <row r="27" spans="2:12" x14ac:dyDescent="0.3">
      <c r="B27" s="9" t="s">
        <v>29</v>
      </c>
      <c r="C27" s="23"/>
      <c r="D27" s="6"/>
      <c r="E27" s="16" t="s">
        <v>9</v>
      </c>
      <c r="F27" s="16" t="s">
        <v>9</v>
      </c>
      <c r="G27" s="16" t="s">
        <v>9</v>
      </c>
      <c r="H27" s="16" t="s">
        <v>9</v>
      </c>
      <c r="I27" s="16" t="s">
        <v>9</v>
      </c>
      <c r="J27" s="16" t="s">
        <v>9</v>
      </c>
      <c r="K27" s="16" t="s">
        <v>9</v>
      </c>
      <c r="L27" s="27"/>
    </row>
    <row r="28" spans="2:12" ht="14.4" customHeight="1" x14ac:dyDescent="0.3">
      <c r="B28" s="77" t="s">
        <v>51</v>
      </c>
      <c r="C28" s="74"/>
      <c r="D28" s="78"/>
      <c r="E28" s="19"/>
      <c r="F28" s="16">
        <v>1232.72</v>
      </c>
      <c r="G28" s="16">
        <v>10</v>
      </c>
      <c r="H28" s="34"/>
      <c r="I28" s="34"/>
      <c r="J28" s="16">
        <f>SUM(E28:I28)</f>
        <v>1242.72</v>
      </c>
      <c r="K28" s="16">
        <v>1242.72</v>
      </c>
      <c r="L28" s="16">
        <f>J28-K28</f>
        <v>0</v>
      </c>
    </row>
    <row r="29" spans="2:12" ht="14.4" customHeight="1" x14ac:dyDescent="0.3">
      <c r="B29" s="77" t="s">
        <v>52</v>
      </c>
      <c r="C29" s="74"/>
      <c r="D29" s="78"/>
      <c r="E29" s="19"/>
      <c r="F29" s="16">
        <v>1232.72</v>
      </c>
      <c r="G29" s="16">
        <v>10</v>
      </c>
      <c r="H29" s="34"/>
      <c r="I29" s="34"/>
      <c r="J29" s="16">
        <f t="shared" ref="J29:J31" si="6">SUM(E29:I29)</f>
        <v>1242.72</v>
      </c>
      <c r="K29" s="16">
        <v>1242.72</v>
      </c>
      <c r="L29" s="16">
        <f>J29-K29</f>
        <v>0</v>
      </c>
    </row>
    <row r="30" spans="2:12" ht="14.4" customHeight="1" x14ac:dyDescent="0.3">
      <c r="B30" s="77" t="s">
        <v>61</v>
      </c>
      <c r="C30" s="74"/>
      <c r="D30" s="78"/>
      <c r="E30" s="19"/>
      <c r="F30" s="16">
        <v>547.29999999999995</v>
      </c>
      <c r="G30" s="16">
        <v>10</v>
      </c>
      <c r="H30" s="34"/>
      <c r="I30" s="34"/>
      <c r="J30" s="16">
        <f t="shared" ref="J30" si="7">SUM(E30:I30)</f>
        <v>557.29999999999995</v>
      </c>
      <c r="K30" s="16">
        <v>1242.72</v>
      </c>
      <c r="L30" s="16">
        <f>J30-K30</f>
        <v>-685.42000000000007</v>
      </c>
    </row>
    <row r="31" spans="2:12" ht="14.4" customHeight="1" x14ac:dyDescent="0.3">
      <c r="B31" s="77" t="s">
        <v>62</v>
      </c>
      <c r="C31" s="74"/>
      <c r="D31" s="78"/>
      <c r="E31" s="19"/>
      <c r="F31" s="16">
        <v>698.54</v>
      </c>
      <c r="G31" s="16">
        <v>0</v>
      </c>
      <c r="H31" s="34"/>
      <c r="I31" s="34"/>
      <c r="J31" s="16">
        <f t="shared" si="6"/>
        <v>698.54</v>
      </c>
      <c r="K31" s="16">
        <v>13.12</v>
      </c>
      <c r="L31" s="16">
        <f>J31-K31</f>
        <v>685.42</v>
      </c>
    </row>
    <row r="32" spans="2:12" ht="16.2" customHeight="1" thickBot="1" x14ac:dyDescent="0.35">
      <c r="B32" s="22"/>
      <c r="C32" s="79" t="s">
        <v>12</v>
      </c>
      <c r="D32" s="80"/>
      <c r="E32" s="17">
        <f>SUM(E28:E31)</f>
        <v>0</v>
      </c>
      <c r="F32" s="17">
        <f>SUM(F28:F31)</f>
        <v>3711.2799999999997</v>
      </c>
      <c r="G32" s="17">
        <f t="shared" ref="G32:L32" si="8">SUM(G28:G31)</f>
        <v>30</v>
      </c>
      <c r="H32" s="17">
        <f t="shared" si="8"/>
        <v>0</v>
      </c>
      <c r="I32" s="17">
        <f>SUM(I28:I31)</f>
        <v>0</v>
      </c>
      <c r="J32" s="17">
        <f t="shared" si="8"/>
        <v>3741.2799999999997</v>
      </c>
      <c r="K32" s="17">
        <f t="shared" si="8"/>
        <v>3741.2799999999997</v>
      </c>
      <c r="L32" s="17">
        <f t="shared" si="8"/>
        <v>0</v>
      </c>
    </row>
    <row r="33" spans="2:12" x14ac:dyDescent="0.3">
      <c r="B33" s="72" t="s">
        <v>9</v>
      </c>
      <c r="C33" s="75"/>
      <c r="D33" s="76"/>
      <c r="E33" s="21" t="s">
        <v>9</v>
      </c>
      <c r="F33" s="20" t="s">
        <v>9</v>
      </c>
      <c r="G33" s="20" t="s">
        <v>9</v>
      </c>
      <c r="H33" s="20" t="s">
        <v>9</v>
      </c>
      <c r="I33" s="20" t="s">
        <v>9</v>
      </c>
      <c r="J33" s="20" t="s">
        <v>9</v>
      </c>
      <c r="K33" s="20" t="s">
        <v>9</v>
      </c>
      <c r="L33" s="20" t="s">
        <v>9</v>
      </c>
    </row>
    <row r="34" spans="2:12" ht="16.2" thickBot="1" x14ac:dyDescent="0.35">
      <c r="B34" s="56" t="s">
        <v>13</v>
      </c>
      <c r="C34" s="57"/>
      <c r="D34" s="58"/>
      <c r="E34" s="18">
        <f>E32</f>
        <v>0</v>
      </c>
      <c r="F34" s="18">
        <f>F32</f>
        <v>3711.2799999999997</v>
      </c>
      <c r="G34" s="18">
        <f t="shared" ref="G34:L34" si="9">G32</f>
        <v>30</v>
      </c>
      <c r="H34" s="18">
        <f t="shared" si="9"/>
        <v>0</v>
      </c>
      <c r="I34" s="18">
        <f>I32</f>
        <v>0</v>
      </c>
      <c r="J34" s="18">
        <f t="shared" si="9"/>
        <v>3741.2799999999997</v>
      </c>
      <c r="K34" s="18">
        <f t="shared" si="9"/>
        <v>3741.2799999999997</v>
      </c>
      <c r="L34" s="18">
        <f t="shared" si="9"/>
        <v>0</v>
      </c>
    </row>
    <row r="35" spans="2:12" ht="15.6" customHeight="1" x14ac:dyDescent="0.3">
      <c r="B35" s="81" t="s">
        <v>33</v>
      </c>
      <c r="C35" s="82"/>
      <c r="D35" s="83"/>
      <c r="E35" s="5" t="s">
        <v>9</v>
      </c>
      <c r="F35" s="5" t="s">
        <v>9</v>
      </c>
      <c r="G35" s="5" t="s">
        <v>9</v>
      </c>
      <c r="H35" s="5" t="s">
        <v>9</v>
      </c>
      <c r="I35" s="5" t="s">
        <v>9</v>
      </c>
      <c r="J35" s="5" t="s">
        <v>9</v>
      </c>
      <c r="K35" s="5" t="s">
        <v>9</v>
      </c>
      <c r="L35" s="5" t="s">
        <v>9</v>
      </c>
    </row>
    <row r="36" spans="2:12" ht="30" customHeight="1" x14ac:dyDescent="0.3">
      <c r="B36" s="39" t="s">
        <v>46</v>
      </c>
      <c r="C36" s="38" t="s">
        <v>47</v>
      </c>
      <c r="D36" s="32" t="s">
        <v>15</v>
      </c>
      <c r="E36" s="24" t="s">
        <v>18</v>
      </c>
      <c r="F36" s="7" t="s">
        <v>9</v>
      </c>
      <c r="G36" s="7" t="s">
        <v>9</v>
      </c>
      <c r="H36" s="7" t="s">
        <v>9</v>
      </c>
      <c r="I36" s="7" t="s">
        <v>9</v>
      </c>
      <c r="J36" s="7" t="s">
        <v>9</v>
      </c>
      <c r="K36" s="7" t="s">
        <v>9</v>
      </c>
      <c r="L36" s="7" t="s">
        <v>9</v>
      </c>
    </row>
    <row r="37" spans="2:12" x14ac:dyDescent="0.3">
      <c r="B37" s="33" t="s">
        <v>34</v>
      </c>
      <c r="D37" s="23" t="s">
        <v>35</v>
      </c>
      <c r="E37" s="25" t="s">
        <v>9</v>
      </c>
      <c r="F37" s="16" t="s">
        <v>9</v>
      </c>
      <c r="G37" s="16" t="s">
        <v>9</v>
      </c>
      <c r="H37" s="20" t="s">
        <v>9</v>
      </c>
      <c r="I37" s="16" t="s">
        <v>9</v>
      </c>
      <c r="J37" s="20" t="s">
        <v>9</v>
      </c>
      <c r="K37" s="20" t="s">
        <v>9</v>
      </c>
      <c r="L37" s="27" t="s">
        <v>9</v>
      </c>
    </row>
    <row r="38" spans="2:12" x14ac:dyDescent="0.3">
      <c r="B38" s="9" t="s">
        <v>29</v>
      </c>
      <c r="C38" s="23"/>
      <c r="D38" s="6"/>
      <c r="E38" s="16" t="s">
        <v>9</v>
      </c>
      <c r="F38" s="16" t="s">
        <v>9</v>
      </c>
      <c r="G38" s="16" t="s">
        <v>9</v>
      </c>
      <c r="H38" s="16" t="s">
        <v>9</v>
      </c>
      <c r="I38" s="16" t="s">
        <v>9</v>
      </c>
      <c r="J38" s="16" t="s">
        <v>9</v>
      </c>
      <c r="K38" s="16" t="s">
        <v>9</v>
      </c>
      <c r="L38" s="27"/>
    </row>
    <row r="39" spans="2:12" ht="14.4" customHeight="1" x14ac:dyDescent="0.3">
      <c r="B39" s="77" t="s">
        <v>51</v>
      </c>
      <c r="C39" s="74"/>
      <c r="D39" s="78"/>
      <c r="E39" s="19"/>
      <c r="F39" s="16">
        <v>80</v>
      </c>
      <c r="G39" s="16">
        <v>0</v>
      </c>
      <c r="H39" s="34"/>
      <c r="I39" s="34">
        <f>F39*20%</f>
        <v>16</v>
      </c>
      <c r="J39" s="16">
        <f>SUM(E39:I39)</f>
        <v>96</v>
      </c>
      <c r="K39" s="16">
        <v>0</v>
      </c>
      <c r="L39" s="16">
        <f>J39-K39</f>
        <v>96</v>
      </c>
    </row>
    <row r="40" spans="2:12" ht="14.4" customHeight="1" x14ac:dyDescent="0.3">
      <c r="B40" s="77" t="s">
        <v>52</v>
      </c>
      <c r="C40" s="74"/>
      <c r="D40" s="78"/>
      <c r="E40" s="19"/>
      <c r="F40" s="16">
        <v>80</v>
      </c>
      <c r="G40" s="16">
        <v>0</v>
      </c>
      <c r="H40" s="34"/>
      <c r="I40" s="34">
        <f>F40*20%</f>
        <v>16</v>
      </c>
      <c r="J40" s="16">
        <f t="shared" ref="J40:J41" si="10">SUM(E40:I40)</f>
        <v>96</v>
      </c>
      <c r="K40" s="16">
        <v>0</v>
      </c>
      <c r="L40" s="16">
        <f>J40-K40</f>
        <v>96</v>
      </c>
    </row>
    <row r="41" spans="2:12" ht="14.4" customHeight="1" x14ac:dyDescent="0.3">
      <c r="B41" s="77" t="s">
        <v>53</v>
      </c>
      <c r="C41" s="74"/>
      <c r="D41" s="78"/>
      <c r="E41" s="19"/>
      <c r="F41" s="16">
        <v>80</v>
      </c>
      <c r="G41" s="16">
        <v>0</v>
      </c>
      <c r="H41" s="34"/>
      <c r="I41" s="34">
        <f>F41*20%</f>
        <v>16</v>
      </c>
      <c r="J41" s="16">
        <f t="shared" si="10"/>
        <v>96</v>
      </c>
      <c r="K41" s="16">
        <v>288</v>
      </c>
      <c r="L41" s="16">
        <f>J41-K41</f>
        <v>-192</v>
      </c>
    </row>
    <row r="42" spans="2:12" ht="16.2" customHeight="1" thickBot="1" x14ac:dyDescent="0.35">
      <c r="B42" s="22"/>
      <c r="C42" s="79" t="s">
        <v>12</v>
      </c>
      <c r="D42" s="80"/>
      <c r="E42" s="17">
        <f t="shared" ref="E42:L42" si="11">SUM(E39:E41)</f>
        <v>0</v>
      </c>
      <c r="F42" s="17">
        <f t="shared" si="11"/>
        <v>240</v>
      </c>
      <c r="G42" s="17">
        <f t="shared" si="11"/>
        <v>0</v>
      </c>
      <c r="H42" s="17">
        <f t="shared" si="11"/>
        <v>0</v>
      </c>
      <c r="I42" s="17">
        <f t="shared" si="11"/>
        <v>48</v>
      </c>
      <c r="J42" s="17">
        <f t="shared" si="11"/>
        <v>288</v>
      </c>
      <c r="K42" s="17">
        <f t="shared" si="11"/>
        <v>288</v>
      </c>
      <c r="L42" s="17">
        <f t="shared" si="11"/>
        <v>0</v>
      </c>
    </row>
    <row r="43" spans="2:12" x14ac:dyDescent="0.3">
      <c r="B43" s="72" t="s">
        <v>9</v>
      </c>
      <c r="C43" s="75"/>
      <c r="D43" s="76"/>
      <c r="E43" s="21" t="s">
        <v>9</v>
      </c>
      <c r="F43" s="20" t="s">
        <v>9</v>
      </c>
      <c r="G43" s="20" t="s">
        <v>9</v>
      </c>
      <c r="H43" s="20" t="s">
        <v>9</v>
      </c>
      <c r="I43" s="20" t="s">
        <v>9</v>
      </c>
      <c r="J43" s="20" t="s">
        <v>9</v>
      </c>
      <c r="K43" s="20" t="s">
        <v>9</v>
      </c>
      <c r="L43" s="20" t="s">
        <v>9</v>
      </c>
    </row>
    <row r="44" spans="2:12" ht="16.2" thickBot="1" x14ac:dyDescent="0.35">
      <c r="B44" s="56" t="s">
        <v>13</v>
      </c>
      <c r="C44" s="57"/>
      <c r="D44" s="58"/>
      <c r="E44" s="18">
        <f>E42</f>
        <v>0</v>
      </c>
      <c r="F44" s="18">
        <f>F42</f>
        <v>240</v>
      </c>
      <c r="G44" s="18">
        <f t="shared" ref="G44:L44" si="12">G42</f>
        <v>0</v>
      </c>
      <c r="H44" s="18">
        <f t="shared" si="12"/>
        <v>0</v>
      </c>
      <c r="I44" s="18">
        <f>I42</f>
        <v>48</v>
      </c>
      <c r="J44" s="18">
        <f t="shared" si="12"/>
        <v>288</v>
      </c>
      <c r="K44" s="18">
        <f t="shared" si="12"/>
        <v>288</v>
      </c>
      <c r="L44" s="18">
        <f t="shared" si="12"/>
        <v>0</v>
      </c>
    </row>
    <row r="45" spans="2:12" x14ac:dyDescent="0.3">
      <c r="B45" s="59" t="s">
        <v>21</v>
      </c>
      <c r="C45" s="60"/>
      <c r="D45" s="61"/>
      <c r="E45" s="35" t="s">
        <v>9</v>
      </c>
      <c r="F45" s="36"/>
      <c r="G45" s="36"/>
      <c r="H45" s="36"/>
      <c r="I45" s="36"/>
      <c r="J45" s="36"/>
      <c r="K45" s="36"/>
      <c r="L45" s="36"/>
    </row>
    <row r="46" spans="2:12" x14ac:dyDescent="0.3">
      <c r="B46" s="62"/>
      <c r="C46" s="63"/>
      <c r="D46" s="64"/>
      <c r="E46" s="36">
        <f>E14+E23+E34</f>
        <v>0</v>
      </c>
      <c r="F46" s="36">
        <f t="shared" ref="F46:L46" si="13">F14+F23+F34+F44</f>
        <v>169597.25</v>
      </c>
      <c r="G46" s="36">
        <f t="shared" si="13"/>
        <v>2230</v>
      </c>
      <c r="H46" s="36">
        <f t="shared" si="13"/>
        <v>0</v>
      </c>
      <c r="I46" s="36">
        <f t="shared" si="13"/>
        <v>33177.194000000003</v>
      </c>
      <c r="J46" s="36">
        <f t="shared" si="13"/>
        <v>205004.44399999999</v>
      </c>
      <c r="K46" s="36">
        <f t="shared" si="13"/>
        <v>205004.44</v>
      </c>
      <c r="L46" s="36">
        <f t="shared" si="13"/>
        <v>3.999999986262992E-3</v>
      </c>
    </row>
    <row r="47" spans="2:12" ht="16.2" thickBot="1" x14ac:dyDescent="0.35">
      <c r="B47" s="65"/>
      <c r="C47" s="66"/>
      <c r="D47" s="67"/>
      <c r="E47" s="18" t="s">
        <v>9</v>
      </c>
      <c r="F47" s="36"/>
      <c r="G47" s="36"/>
      <c r="H47" s="36"/>
      <c r="I47" s="36"/>
      <c r="J47" s="36"/>
      <c r="K47" s="36"/>
      <c r="L47" s="36"/>
    </row>
    <row r="48" spans="2:12" ht="45" customHeight="1" thickBot="1" x14ac:dyDescent="0.35">
      <c r="B48" s="68" t="s">
        <v>32</v>
      </c>
      <c r="C48" s="68"/>
      <c r="D48" s="68"/>
      <c r="E48" s="68"/>
      <c r="F48" s="68"/>
      <c r="G48" s="68"/>
      <c r="H48" s="69" t="s">
        <v>31</v>
      </c>
      <c r="I48" s="70"/>
      <c r="J48" s="71"/>
      <c r="K48" s="37">
        <f>K46</f>
        <v>205004.44</v>
      </c>
      <c r="L48" s="72" t="s">
        <v>9</v>
      </c>
    </row>
    <row r="49" spans="2:12" ht="15" customHeight="1" x14ac:dyDescent="0.3">
      <c r="B49" s="74"/>
      <c r="C49" s="74"/>
      <c r="D49" s="74"/>
      <c r="E49" s="74"/>
      <c r="F49" s="74"/>
      <c r="G49" s="15"/>
      <c r="I49" s="15"/>
      <c r="L49" s="73"/>
    </row>
  </sheetData>
  <mergeCells count="31">
    <mergeCell ref="B24:D24"/>
    <mergeCell ref="B2:L2"/>
    <mergeCell ref="B3:C3"/>
    <mergeCell ref="B4:C4"/>
    <mergeCell ref="B6:D6"/>
    <mergeCell ref="C12:D12"/>
    <mergeCell ref="C13:D13"/>
    <mergeCell ref="C14:D14"/>
    <mergeCell ref="C16:D16"/>
    <mergeCell ref="C21:D21"/>
    <mergeCell ref="C22:D22"/>
    <mergeCell ref="C23:D23"/>
    <mergeCell ref="B43:D43"/>
    <mergeCell ref="B28:D28"/>
    <mergeCell ref="B29:D29"/>
    <mergeCell ref="B31:D31"/>
    <mergeCell ref="C32:D32"/>
    <mergeCell ref="B33:D33"/>
    <mergeCell ref="B34:D34"/>
    <mergeCell ref="B35:D35"/>
    <mergeCell ref="B39:D39"/>
    <mergeCell ref="B40:D40"/>
    <mergeCell ref="B41:D41"/>
    <mergeCell ref="C42:D42"/>
    <mergeCell ref="B30:D30"/>
    <mergeCell ref="B44:D44"/>
    <mergeCell ref="B45:D47"/>
    <mergeCell ref="B48:G48"/>
    <mergeCell ref="H48:J48"/>
    <mergeCell ref="L48:L49"/>
    <mergeCell ref="B49:F49"/>
  </mergeCells>
  <pageMargins left="0.70866141732283472" right="0.70866141732283472" top="0.74803149606299213" bottom="0.74803149606299213" header="0.31496062992125984" footer="0.31496062992125984"/>
  <pageSetup paperSize="9" scale="53" fitToWidth="0" orientation="landscape" r:id="rId1"/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E94F-9069-4796-A562-150BAEC6590C}">
  <sheetPr>
    <pageSetUpPr fitToPage="1"/>
  </sheetPr>
  <dimension ref="B2:L48"/>
  <sheetViews>
    <sheetView topLeftCell="A28" workbookViewId="0">
      <selection activeCell="T37" sqref="T37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4" t="s">
        <v>54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9" t="s">
        <v>55</v>
      </c>
      <c r="C6" s="90"/>
      <c r="D6" s="91"/>
      <c r="E6" s="19"/>
      <c r="F6" s="16">
        <v>174043.62</v>
      </c>
      <c r="G6" s="16"/>
      <c r="H6" s="20" t="s">
        <v>9</v>
      </c>
      <c r="I6" s="16">
        <f>F6*20%</f>
        <v>34808.724000000002</v>
      </c>
      <c r="J6" s="16">
        <f>SUM(E6:I6)</f>
        <v>208852.34399999998</v>
      </c>
      <c r="K6" s="16"/>
      <c r="L6" s="16">
        <f t="shared" ref="L6:L11" si="0">J6-K6</f>
        <v>208852.34399999998</v>
      </c>
    </row>
    <row r="7" spans="2:12" x14ac:dyDescent="0.3">
      <c r="B7" s="9" t="s">
        <v>26</v>
      </c>
      <c r="C7" s="15"/>
      <c r="D7" s="8"/>
      <c r="E7" s="19"/>
      <c r="F7" s="20" t="s">
        <v>9</v>
      </c>
      <c r="G7" s="20" t="s">
        <v>9</v>
      </c>
      <c r="H7" s="16"/>
      <c r="I7" s="20" t="s">
        <v>9</v>
      </c>
      <c r="J7" s="16">
        <f t="shared" ref="J7:J11" si="1">SUM(E7:I7)</f>
        <v>0</v>
      </c>
      <c r="K7" s="16"/>
      <c r="L7" s="16">
        <f t="shared" si="0"/>
        <v>0</v>
      </c>
    </row>
    <row r="8" spans="2:12" x14ac:dyDescent="0.3">
      <c r="B8" s="9" t="s">
        <v>11</v>
      </c>
      <c r="C8" s="15"/>
      <c r="D8" s="8"/>
      <c r="E8" s="19"/>
      <c r="F8" s="16">
        <v>1492.92</v>
      </c>
      <c r="G8" s="20" t="s">
        <v>9</v>
      </c>
      <c r="H8" s="20" t="s">
        <v>9</v>
      </c>
      <c r="I8" s="16">
        <f>F8*20%</f>
        <v>298.584</v>
      </c>
      <c r="J8" s="16">
        <f>SUM(E8:I8)</f>
        <v>1791.5040000000001</v>
      </c>
      <c r="K8" s="16"/>
      <c r="L8" s="16">
        <f t="shared" si="0"/>
        <v>1791.5040000000001</v>
      </c>
    </row>
    <row r="9" spans="2:12" ht="15.6" customHeight="1" x14ac:dyDescent="0.3">
      <c r="B9" s="9" t="s">
        <v>40</v>
      </c>
      <c r="C9" s="32" t="s">
        <v>60</v>
      </c>
      <c r="D9" s="6" t="s">
        <v>59</v>
      </c>
      <c r="E9" s="19"/>
      <c r="F9" s="20" t="s">
        <v>9</v>
      </c>
      <c r="G9" s="20" t="s">
        <v>9</v>
      </c>
      <c r="H9" s="16">
        <v>17200</v>
      </c>
      <c r="I9" s="16">
        <f>H9*20%</f>
        <v>3440</v>
      </c>
      <c r="J9" s="16">
        <f t="shared" si="1"/>
        <v>20640</v>
      </c>
      <c r="K9" s="16"/>
      <c r="L9" s="16">
        <f t="shared" si="0"/>
        <v>20640</v>
      </c>
    </row>
    <row r="10" spans="2:12" x14ac:dyDescent="0.3">
      <c r="B10" s="9" t="s">
        <v>39</v>
      </c>
      <c r="C10" s="15"/>
      <c r="D10" s="8"/>
      <c r="E10" s="19"/>
      <c r="F10" s="20" t="s">
        <v>9</v>
      </c>
      <c r="G10" s="16">
        <v>2200</v>
      </c>
      <c r="H10" s="20"/>
      <c r="I10" s="16"/>
      <c r="J10" s="16">
        <f t="shared" si="1"/>
        <v>2200</v>
      </c>
      <c r="K10" s="16"/>
      <c r="L10" s="16">
        <f t="shared" si="0"/>
        <v>2200</v>
      </c>
    </row>
    <row r="11" spans="2:12" x14ac:dyDescent="0.3">
      <c r="B11" s="9" t="s">
        <v>48</v>
      </c>
      <c r="C11" s="15"/>
      <c r="D11" s="8"/>
      <c r="E11" s="19"/>
      <c r="F11" s="20"/>
      <c r="G11" s="16"/>
      <c r="H11" s="20"/>
      <c r="I11" s="16"/>
      <c r="J11" s="16">
        <f t="shared" si="1"/>
        <v>0</v>
      </c>
      <c r="K11" s="16"/>
      <c r="L11" s="16">
        <f t="shared" si="0"/>
        <v>0</v>
      </c>
    </row>
    <row r="12" spans="2:12" ht="15.6" customHeight="1" thickBot="1" x14ac:dyDescent="0.35">
      <c r="B12" s="10"/>
      <c r="C12" s="79" t="s">
        <v>27</v>
      </c>
      <c r="D12" s="80"/>
      <c r="E12" s="17">
        <f>SUM(E6:E11)</f>
        <v>0</v>
      </c>
      <c r="F12" s="17">
        <f t="shared" ref="F12:K12" si="2">SUM(F6:F11)</f>
        <v>175536.54</v>
      </c>
      <c r="G12" s="17">
        <f t="shared" si="2"/>
        <v>2200</v>
      </c>
      <c r="H12" s="17">
        <f t="shared" si="2"/>
        <v>17200</v>
      </c>
      <c r="I12" s="17">
        <f>ROUNDDOWN(SUM(I6:I11),2)</f>
        <v>38547.300000000003</v>
      </c>
      <c r="J12" s="17">
        <f>ROUNDDOWN(SUM(J6:J11),2)</f>
        <v>233483.84</v>
      </c>
      <c r="K12" s="17">
        <f t="shared" si="2"/>
        <v>0</v>
      </c>
      <c r="L12" s="17">
        <f>ROUNDDOWN(SUM(L6:L11),2)</f>
        <v>233483.84</v>
      </c>
    </row>
    <row r="13" spans="2:12" x14ac:dyDescent="0.3">
      <c r="B13" s="11" t="s">
        <v>9</v>
      </c>
      <c r="C13" s="92"/>
      <c r="D13" s="93"/>
      <c r="E13" s="21" t="s">
        <v>9</v>
      </c>
      <c r="F13" s="20" t="s">
        <v>9</v>
      </c>
      <c r="G13" s="20" t="s">
        <v>9</v>
      </c>
      <c r="H13" s="20" t="s">
        <v>9</v>
      </c>
      <c r="I13" s="20" t="s">
        <v>9</v>
      </c>
      <c r="J13" s="20" t="s">
        <v>9</v>
      </c>
      <c r="K13" s="20" t="s">
        <v>9</v>
      </c>
      <c r="L13" s="21" t="s">
        <v>9</v>
      </c>
    </row>
    <row r="14" spans="2:12" ht="16.2" thickBot="1" x14ac:dyDescent="0.35">
      <c r="B14" s="12" t="s">
        <v>13</v>
      </c>
      <c r="C14" s="94"/>
      <c r="D14" s="95"/>
      <c r="E14" s="18">
        <f>E12</f>
        <v>0</v>
      </c>
      <c r="F14" s="18">
        <f>F12</f>
        <v>175536.54</v>
      </c>
      <c r="G14" s="18">
        <f t="shared" ref="G14:L14" si="3">G12</f>
        <v>2200</v>
      </c>
      <c r="H14" s="18">
        <f t="shared" si="3"/>
        <v>17200</v>
      </c>
      <c r="I14" s="18">
        <f>I12</f>
        <v>38547.300000000003</v>
      </c>
      <c r="J14" s="18">
        <f t="shared" si="3"/>
        <v>233483.84</v>
      </c>
      <c r="K14" s="18">
        <f t="shared" si="3"/>
        <v>0</v>
      </c>
      <c r="L14" s="18">
        <f t="shared" si="3"/>
        <v>233483.84</v>
      </c>
    </row>
    <row r="15" spans="2:12" x14ac:dyDescent="0.3">
      <c r="B15" s="29" t="s">
        <v>14</v>
      </c>
      <c r="C15" s="30"/>
      <c r="D15" s="31"/>
      <c r="E15" s="5" t="s">
        <v>9</v>
      </c>
      <c r="F15" s="5" t="s">
        <v>9</v>
      </c>
      <c r="G15" s="5" t="s">
        <v>9</v>
      </c>
      <c r="H15" s="5" t="s">
        <v>9</v>
      </c>
      <c r="I15" s="5" t="s">
        <v>9</v>
      </c>
      <c r="J15" s="5" t="s">
        <v>9</v>
      </c>
      <c r="K15" s="5" t="s">
        <v>9</v>
      </c>
      <c r="L15" s="5" t="s">
        <v>9</v>
      </c>
    </row>
    <row r="16" spans="2:12" ht="30" customHeight="1" x14ac:dyDescent="0.3">
      <c r="B16" s="9"/>
      <c r="C16" s="96" t="s">
        <v>15</v>
      </c>
      <c r="D16" s="97"/>
      <c r="E16" s="6" t="s">
        <v>18</v>
      </c>
      <c r="F16" s="7" t="s">
        <v>9</v>
      </c>
      <c r="G16" s="7" t="s">
        <v>9</v>
      </c>
      <c r="H16" s="7" t="s">
        <v>9</v>
      </c>
      <c r="I16" s="7" t="s">
        <v>9</v>
      </c>
      <c r="J16" s="7" t="s">
        <v>9</v>
      </c>
      <c r="K16" s="7" t="s">
        <v>9</v>
      </c>
      <c r="L16" s="7" t="s">
        <v>9</v>
      </c>
    </row>
    <row r="17" spans="2:12" x14ac:dyDescent="0.3">
      <c r="B17" s="9" t="s">
        <v>28</v>
      </c>
      <c r="D17" s="23" t="s">
        <v>17</v>
      </c>
      <c r="E17" s="25" t="s">
        <v>9</v>
      </c>
      <c r="F17" s="16" t="s">
        <v>9</v>
      </c>
      <c r="G17" s="16" t="s">
        <v>9</v>
      </c>
      <c r="H17" s="20" t="s">
        <v>9</v>
      </c>
      <c r="I17" s="16" t="s">
        <v>9</v>
      </c>
      <c r="J17" s="20" t="s">
        <v>9</v>
      </c>
      <c r="K17" s="20" t="s">
        <v>9</v>
      </c>
      <c r="L17" s="27" t="s">
        <v>9</v>
      </c>
    </row>
    <row r="18" spans="2:12" x14ac:dyDescent="0.3">
      <c r="B18" s="9" t="s">
        <v>29</v>
      </c>
      <c r="C18" s="23"/>
      <c r="D18" s="6"/>
      <c r="E18" s="16" t="s">
        <v>9</v>
      </c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9</v>
      </c>
      <c r="K18" s="16" t="s">
        <v>9</v>
      </c>
      <c r="L18" s="27"/>
    </row>
    <row r="19" spans="2:12" x14ac:dyDescent="0.3">
      <c r="B19" s="9" t="s">
        <v>16</v>
      </c>
      <c r="C19" s="23"/>
      <c r="D19" s="6"/>
      <c r="E19" s="16"/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23</v>
      </c>
      <c r="K19" s="16"/>
      <c r="L19" s="27"/>
    </row>
    <row r="20" spans="2:12" ht="15.6" customHeight="1" x14ac:dyDescent="0.3">
      <c r="B20" s="13"/>
      <c r="C20" s="23"/>
      <c r="D20" s="6"/>
      <c r="E20" s="16" t="s">
        <v>18</v>
      </c>
      <c r="F20" s="16" t="s">
        <v>9</v>
      </c>
      <c r="G20" s="16" t="s">
        <v>9</v>
      </c>
      <c r="H20" s="16" t="s">
        <v>9</v>
      </c>
      <c r="I20" s="16" t="s">
        <v>9</v>
      </c>
      <c r="J20" s="26"/>
      <c r="K20" s="28"/>
      <c r="L20" s="27"/>
    </row>
    <row r="21" spans="2:12" ht="16.2" thickBot="1" x14ac:dyDescent="0.35">
      <c r="B21" s="14"/>
      <c r="C21" s="79" t="s">
        <v>12</v>
      </c>
      <c r="D21" s="80"/>
      <c r="E21" s="17">
        <f>SUM(E17:E19)</f>
        <v>0</v>
      </c>
      <c r="F21" s="17">
        <f t="shared" ref="F21:L21" si="4">SUM(F17:F19)</f>
        <v>0</v>
      </c>
      <c r="G21" s="17">
        <f t="shared" si="4"/>
        <v>0</v>
      </c>
      <c r="H21" s="17">
        <f t="shared" si="4"/>
        <v>0</v>
      </c>
      <c r="I21" s="17">
        <f>SUM(I17:I19)</f>
        <v>0</v>
      </c>
      <c r="J21" s="17">
        <f t="shared" si="4"/>
        <v>0</v>
      </c>
      <c r="K21" s="17">
        <f t="shared" si="4"/>
        <v>0</v>
      </c>
      <c r="L21" s="17">
        <f t="shared" si="4"/>
        <v>0</v>
      </c>
    </row>
    <row r="22" spans="2:12" x14ac:dyDescent="0.3">
      <c r="B22" s="11" t="s">
        <v>9</v>
      </c>
      <c r="C22" s="92"/>
      <c r="D22" s="93"/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 t="s">
        <v>9</v>
      </c>
      <c r="K22" s="20" t="s">
        <v>9</v>
      </c>
      <c r="L22" s="7" t="s">
        <v>9</v>
      </c>
    </row>
    <row r="23" spans="2:12" ht="16.2" thickBot="1" x14ac:dyDescent="0.35">
      <c r="B23" s="12" t="s">
        <v>13</v>
      </c>
      <c r="C23" s="94"/>
      <c r="D23" s="95"/>
      <c r="E23" s="18">
        <f>E21</f>
        <v>0</v>
      </c>
      <c r="F23" s="18">
        <f t="shared" ref="F23:L23" si="5">F21</f>
        <v>0</v>
      </c>
      <c r="G23" s="18">
        <f t="shared" si="5"/>
        <v>0</v>
      </c>
      <c r="H23" s="18">
        <f t="shared" si="5"/>
        <v>0</v>
      </c>
      <c r="I23" s="18">
        <f>I21</f>
        <v>0</v>
      </c>
      <c r="J23" s="18">
        <f t="shared" si="5"/>
        <v>0</v>
      </c>
      <c r="K23" s="18">
        <f t="shared" si="5"/>
        <v>0</v>
      </c>
      <c r="L23" s="18">
        <f t="shared" si="5"/>
        <v>0</v>
      </c>
    </row>
    <row r="24" spans="2:12" ht="15.6" customHeight="1" x14ac:dyDescent="0.3">
      <c r="B24" s="81" t="s">
        <v>19</v>
      </c>
      <c r="C24" s="82"/>
      <c r="D24" s="83"/>
      <c r="E24" s="5" t="s">
        <v>9</v>
      </c>
      <c r="F24" s="5" t="s">
        <v>9</v>
      </c>
      <c r="G24" s="5" t="s">
        <v>9</v>
      </c>
      <c r="H24" s="5" t="s">
        <v>9</v>
      </c>
      <c r="I24" s="5" t="s">
        <v>9</v>
      </c>
      <c r="J24" s="5" t="s">
        <v>9</v>
      </c>
      <c r="K24" s="5" t="s">
        <v>9</v>
      </c>
      <c r="L24" s="5" t="s">
        <v>9</v>
      </c>
    </row>
    <row r="25" spans="2:12" ht="30" customHeight="1" x14ac:dyDescent="0.3">
      <c r="B25" s="9" t="s">
        <v>24</v>
      </c>
      <c r="C25" s="38" t="s">
        <v>45</v>
      </c>
      <c r="D25" s="32" t="s">
        <v>15</v>
      </c>
      <c r="E25" s="24" t="s">
        <v>18</v>
      </c>
      <c r="F25" s="7" t="s">
        <v>9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</row>
    <row r="26" spans="2:12" x14ac:dyDescent="0.3">
      <c r="B26" s="33" t="s">
        <v>30</v>
      </c>
      <c r="C26" s="38"/>
      <c r="D26" s="23" t="s">
        <v>20</v>
      </c>
      <c r="E26" s="25" t="s">
        <v>9</v>
      </c>
      <c r="F26" s="16" t="s">
        <v>9</v>
      </c>
      <c r="G26" s="16" t="s">
        <v>9</v>
      </c>
      <c r="H26" s="20" t="s">
        <v>9</v>
      </c>
      <c r="I26" s="16" t="s">
        <v>9</v>
      </c>
      <c r="J26" s="20" t="s">
        <v>9</v>
      </c>
      <c r="K26" s="20" t="s">
        <v>9</v>
      </c>
      <c r="L26" s="27" t="s">
        <v>9</v>
      </c>
    </row>
    <row r="27" spans="2:12" x14ac:dyDescent="0.3">
      <c r="B27" s="9" t="s">
        <v>29</v>
      </c>
      <c r="C27" s="23"/>
      <c r="D27" s="6"/>
      <c r="E27" s="16" t="s">
        <v>9</v>
      </c>
      <c r="F27" s="16" t="s">
        <v>9</v>
      </c>
      <c r="G27" s="16" t="s">
        <v>9</v>
      </c>
      <c r="H27" s="16" t="s">
        <v>9</v>
      </c>
      <c r="I27" s="16" t="s">
        <v>9</v>
      </c>
      <c r="J27" s="16" t="s">
        <v>9</v>
      </c>
      <c r="K27" s="16" t="s">
        <v>9</v>
      </c>
      <c r="L27" s="27"/>
    </row>
    <row r="28" spans="2:12" ht="14.4" customHeight="1" x14ac:dyDescent="0.3">
      <c r="B28" s="77" t="s">
        <v>56</v>
      </c>
      <c r="C28" s="74"/>
      <c r="D28" s="78"/>
      <c r="E28" s="19"/>
      <c r="F28" s="16">
        <v>1263.29</v>
      </c>
      <c r="G28" s="16">
        <v>10</v>
      </c>
      <c r="H28" s="34"/>
      <c r="I28" s="34"/>
      <c r="J28" s="16">
        <f>SUM(E28:I28)</f>
        <v>1273.29</v>
      </c>
      <c r="K28" s="16">
        <v>1273.29</v>
      </c>
      <c r="L28" s="16">
        <f>J28-K28</f>
        <v>0</v>
      </c>
    </row>
    <row r="29" spans="2:12" ht="14.4" customHeight="1" x14ac:dyDescent="0.3">
      <c r="B29" s="77" t="s">
        <v>57</v>
      </c>
      <c r="C29" s="74"/>
      <c r="D29" s="78"/>
      <c r="E29" s="19"/>
      <c r="F29" s="16">
        <v>1263.29</v>
      </c>
      <c r="G29" s="16">
        <v>10</v>
      </c>
      <c r="H29" s="34"/>
      <c r="I29" s="34"/>
      <c r="J29" s="16">
        <f t="shared" ref="J29:J30" si="6">SUM(E29:I29)</f>
        <v>1273.29</v>
      </c>
      <c r="K29" s="16">
        <v>1273.29</v>
      </c>
      <c r="L29" s="16">
        <f>J29-K29</f>
        <v>0</v>
      </c>
    </row>
    <row r="30" spans="2:12" ht="14.4" customHeight="1" x14ac:dyDescent="0.3">
      <c r="B30" s="77" t="s">
        <v>58</v>
      </c>
      <c r="C30" s="74"/>
      <c r="D30" s="78"/>
      <c r="E30" s="19"/>
      <c r="F30" s="16">
        <v>1263.29</v>
      </c>
      <c r="G30" s="16">
        <v>10</v>
      </c>
      <c r="H30" s="34"/>
      <c r="I30" s="34"/>
      <c r="J30" s="16">
        <f t="shared" si="6"/>
        <v>1273.29</v>
      </c>
      <c r="K30" s="16">
        <v>1273.29</v>
      </c>
      <c r="L30" s="16">
        <f>J30-K30</f>
        <v>0</v>
      </c>
    </row>
    <row r="31" spans="2:12" ht="16.2" customHeight="1" thickBot="1" x14ac:dyDescent="0.35">
      <c r="B31" s="22"/>
      <c r="C31" s="79" t="s">
        <v>12</v>
      </c>
      <c r="D31" s="80"/>
      <c r="E31" s="17">
        <f>SUM(E28:E30)</f>
        <v>0</v>
      </c>
      <c r="F31" s="17">
        <f>SUM(F28:F30)</f>
        <v>3789.87</v>
      </c>
      <c r="G31" s="17">
        <f t="shared" ref="G31:L31" si="7">SUM(G28:G30)</f>
        <v>30</v>
      </c>
      <c r="H31" s="17">
        <f t="shared" si="7"/>
        <v>0</v>
      </c>
      <c r="I31" s="17">
        <f>SUM(I28:I30)</f>
        <v>0</v>
      </c>
      <c r="J31" s="17">
        <f t="shared" si="7"/>
        <v>3819.87</v>
      </c>
      <c r="K31" s="17">
        <f t="shared" si="7"/>
        <v>3819.87</v>
      </c>
      <c r="L31" s="17">
        <f t="shared" si="7"/>
        <v>0</v>
      </c>
    </row>
    <row r="32" spans="2:12" x14ac:dyDescent="0.3">
      <c r="B32" s="72" t="s">
        <v>9</v>
      </c>
      <c r="C32" s="75"/>
      <c r="D32" s="76"/>
      <c r="E32" s="21" t="s">
        <v>9</v>
      </c>
      <c r="F32" s="20" t="s">
        <v>9</v>
      </c>
      <c r="G32" s="20" t="s">
        <v>9</v>
      </c>
      <c r="H32" s="20" t="s">
        <v>9</v>
      </c>
      <c r="I32" s="20" t="s">
        <v>9</v>
      </c>
      <c r="J32" s="20" t="s">
        <v>9</v>
      </c>
      <c r="K32" s="20" t="s">
        <v>9</v>
      </c>
      <c r="L32" s="20" t="s">
        <v>9</v>
      </c>
    </row>
    <row r="33" spans="2:12" ht="16.2" thickBot="1" x14ac:dyDescent="0.35">
      <c r="B33" s="56" t="s">
        <v>13</v>
      </c>
      <c r="C33" s="57"/>
      <c r="D33" s="58"/>
      <c r="E33" s="18">
        <f>E31</f>
        <v>0</v>
      </c>
      <c r="F33" s="18">
        <f>F31</f>
        <v>3789.87</v>
      </c>
      <c r="G33" s="18">
        <f t="shared" ref="G33:L33" si="8">G31</f>
        <v>30</v>
      </c>
      <c r="H33" s="18">
        <f t="shared" si="8"/>
        <v>0</v>
      </c>
      <c r="I33" s="18">
        <f>I31</f>
        <v>0</v>
      </c>
      <c r="J33" s="18">
        <f t="shared" si="8"/>
        <v>3819.87</v>
      </c>
      <c r="K33" s="18">
        <f t="shared" si="8"/>
        <v>3819.87</v>
      </c>
      <c r="L33" s="18">
        <f t="shared" si="8"/>
        <v>0</v>
      </c>
    </row>
    <row r="34" spans="2:12" ht="15.6" customHeight="1" x14ac:dyDescent="0.3">
      <c r="B34" s="81" t="s">
        <v>33</v>
      </c>
      <c r="C34" s="82"/>
      <c r="D34" s="83"/>
      <c r="E34" s="5" t="s">
        <v>9</v>
      </c>
      <c r="F34" s="5" t="s">
        <v>9</v>
      </c>
      <c r="G34" s="5" t="s">
        <v>9</v>
      </c>
      <c r="H34" s="5" t="s">
        <v>9</v>
      </c>
      <c r="I34" s="5" t="s">
        <v>9</v>
      </c>
      <c r="J34" s="5" t="s">
        <v>9</v>
      </c>
      <c r="K34" s="5" t="s">
        <v>9</v>
      </c>
      <c r="L34" s="5" t="s">
        <v>9</v>
      </c>
    </row>
    <row r="35" spans="2:12" ht="30" customHeight="1" x14ac:dyDescent="0.3">
      <c r="B35" s="39" t="s">
        <v>46</v>
      </c>
      <c r="C35" s="38" t="s">
        <v>47</v>
      </c>
      <c r="D35" s="32" t="s">
        <v>15</v>
      </c>
      <c r="E35" s="24" t="s">
        <v>18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7" t="s">
        <v>9</v>
      </c>
    </row>
    <row r="36" spans="2:12" x14ac:dyDescent="0.3">
      <c r="B36" s="33" t="s">
        <v>34</v>
      </c>
      <c r="D36" s="23" t="s">
        <v>35</v>
      </c>
      <c r="E36" s="25" t="s">
        <v>9</v>
      </c>
      <c r="F36" s="16" t="s">
        <v>9</v>
      </c>
      <c r="G36" s="16" t="s">
        <v>9</v>
      </c>
      <c r="H36" s="20" t="s">
        <v>9</v>
      </c>
      <c r="I36" s="16" t="s">
        <v>9</v>
      </c>
      <c r="J36" s="20" t="s">
        <v>9</v>
      </c>
      <c r="K36" s="20" t="s">
        <v>9</v>
      </c>
      <c r="L36" s="27" t="s">
        <v>9</v>
      </c>
    </row>
    <row r="37" spans="2:12" x14ac:dyDescent="0.3">
      <c r="B37" s="9" t="s">
        <v>29</v>
      </c>
      <c r="C37" s="23"/>
      <c r="D37" s="6"/>
      <c r="E37" s="16" t="s">
        <v>9</v>
      </c>
      <c r="F37" s="16" t="s">
        <v>9</v>
      </c>
      <c r="G37" s="16" t="s">
        <v>9</v>
      </c>
      <c r="H37" s="16" t="s">
        <v>9</v>
      </c>
      <c r="I37" s="16" t="s">
        <v>9</v>
      </c>
      <c r="J37" s="16" t="s">
        <v>9</v>
      </c>
      <c r="K37" s="16" t="s">
        <v>9</v>
      </c>
      <c r="L37" s="27"/>
    </row>
    <row r="38" spans="2:12" ht="14.4" customHeight="1" x14ac:dyDescent="0.3">
      <c r="B38" s="77" t="s">
        <v>56</v>
      </c>
      <c r="C38" s="74"/>
      <c r="D38" s="78"/>
      <c r="E38" s="19"/>
      <c r="F38" s="16">
        <v>80</v>
      </c>
      <c r="G38" s="16">
        <v>0</v>
      </c>
      <c r="H38" s="34"/>
      <c r="I38" s="34">
        <f>F38*20%</f>
        <v>16</v>
      </c>
      <c r="J38" s="16">
        <f>SUM(E38:I38)</f>
        <v>96</v>
      </c>
      <c r="K38" s="16">
        <v>96</v>
      </c>
      <c r="L38" s="16">
        <f>J38-K38</f>
        <v>0</v>
      </c>
    </row>
    <row r="39" spans="2:12" ht="14.4" customHeight="1" x14ac:dyDescent="0.3">
      <c r="B39" s="77" t="s">
        <v>57</v>
      </c>
      <c r="C39" s="74"/>
      <c r="D39" s="78"/>
      <c r="E39" s="19"/>
      <c r="F39" s="16">
        <v>80</v>
      </c>
      <c r="G39" s="16">
        <v>0</v>
      </c>
      <c r="H39" s="34"/>
      <c r="I39" s="34">
        <f>F39*20%</f>
        <v>16</v>
      </c>
      <c r="J39" s="16">
        <f t="shared" ref="J39:J40" si="9">SUM(E39:I39)</f>
        <v>96</v>
      </c>
      <c r="K39" s="16">
        <v>0</v>
      </c>
      <c r="L39" s="16">
        <f>J39-K39</f>
        <v>96</v>
      </c>
    </row>
    <row r="40" spans="2:12" ht="14.4" customHeight="1" x14ac:dyDescent="0.3">
      <c r="B40" s="77" t="s">
        <v>58</v>
      </c>
      <c r="C40" s="74"/>
      <c r="D40" s="78"/>
      <c r="E40" s="19"/>
      <c r="F40" s="16">
        <v>80</v>
      </c>
      <c r="G40" s="16">
        <v>0</v>
      </c>
      <c r="H40" s="34"/>
      <c r="I40" s="34">
        <f>F40*20%</f>
        <v>16</v>
      </c>
      <c r="J40" s="16">
        <f t="shared" si="9"/>
        <v>96</v>
      </c>
      <c r="K40" s="16">
        <v>192</v>
      </c>
      <c r="L40" s="16">
        <f>J40-K40</f>
        <v>-96</v>
      </c>
    </row>
    <row r="41" spans="2:12" ht="16.2" customHeight="1" thickBot="1" x14ac:dyDescent="0.35">
      <c r="B41" s="22"/>
      <c r="C41" s="79" t="s">
        <v>12</v>
      </c>
      <c r="D41" s="80"/>
      <c r="E41" s="17">
        <f>SUM(E38:E40)</f>
        <v>0</v>
      </c>
      <c r="F41" s="17">
        <f>SUM(F38:F40)</f>
        <v>240</v>
      </c>
      <c r="G41" s="17">
        <f t="shared" ref="G41:L41" si="10">SUM(G38:G40)</f>
        <v>0</v>
      </c>
      <c r="H41" s="17">
        <f t="shared" si="10"/>
        <v>0</v>
      </c>
      <c r="I41" s="17">
        <f t="shared" si="10"/>
        <v>48</v>
      </c>
      <c r="J41" s="17">
        <f t="shared" si="10"/>
        <v>288</v>
      </c>
      <c r="K41" s="17">
        <f t="shared" si="10"/>
        <v>288</v>
      </c>
      <c r="L41" s="17">
        <f t="shared" si="10"/>
        <v>0</v>
      </c>
    </row>
    <row r="42" spans="2:12" x14ac:dyDescent="0.3">
      <c r="B42" s="72" t="s">
        <v>9</v>
      </c>
      <c r="C42" s="75"/>
      <c r="D42" s="76"/>
      <c r="E42" s="21" t="s">
        <v>9</v>
      </c>
      <c r="F42" s="20" t="s">
        <v>9</v>
      </c>
      <c r="G42" s="20" t="s">
        <v>9</v>
      </c>
      <c r="H42" s="20" t="s">
        <v>9</v>
      </c>
      <c r="I42" s="20" t="s">
        <v>9</v>
      </c>
      <c r="J42" s="20" t="s">
        <v>9</v>
      </c>
      <c r="K42" s="20" t="s">
        <v>9</v>
      </c>
      <c r="L42" s="20" t="s">
        <v>9</v>
      </c>
    </row>
    <row r="43" spans="2:12" ht="16.2" thickBot="1" x14ac:dyDescent="0.35">
      <c r="B43" s="56" t="s">
        <v>13</v>
      </c>
      <c r="C43" s="57"/>
      <c r="D43" s="58"/>
      <c r="E43" s="18">
        <f>E41</f>
        <v>0</v>
      </c>
      <c r="F43" s="18">
        <f>F41</f>
        <v>240</v>
      </c>
      <c r="G43" s="18">
        <f t="shared" ref="G43:L43" si="11">G41</f>
        <v>0</v>
      </c>
      <c r="H43" s="18">
        <f t="shared" si="11"/>
        <v>0</v>
      </c>
      <c r="I43" s="18">
        <f>I41</f>
        <v>48</v>
      </c>
      <c r="J43" s="18">
        <f t="shared" si="11"/>
        <v>288</v>
      </c>
      <c r="K43" s="18">
        <f t="shared" si="11"/>
        <v>288</v>
      </c>
      <c r="L43" s="18">
        <f t="shared" si="11"/>
        <v>0</v>
      </c>
    </row>
    <row r="44" spans="2:12" x14ac:dyDescent="0.3">
      <c r="B44" s="59" t="s">
        <v>21</v>
      </c>
      <c r="C44" s="60"/>
      <c r="D44" s="61"/>
      <c r="E44" s="35" t="s">
        <v>9</v>
      </c>
      <c r="F44" s="36"/>
      <c r="G44" s="36"/>
      <c r="H44" s="36"/>
      <c r="I44" s="36"/>
      <c r="J44" s="36"/>
      <c r="K44" s="36"/>
      <c r="L44" s="36"/>
    </row>
    <row r="45" spans="2:12" x14ac:dyDescent="0.3">
      <c r="B45" s="62"/>
      <c r="C45" s="63"/>
      <c r="D45" s="64"/>
      <c r="E45" s="36">
        <f>E14+E23+E33</f>
        <v>0</v>
      </c>
      <c r="F45" s="36">
        <f>F14+F23+F33+F43</f>
        <v>179566.41</v>
      </c>
      <c r="G45" s="36">
        <f t="shared" ref="G45:L45" si="12">G14+G23+G33+G43</f>
        <v>2230</v>
      </c>
      <c r="H45" s="36">
        <f t="shared" si="12"/>
        <v>17200</v>
      </c>
      <c r="I45" s="36">
        <f>I14+I23+I33+I43</f>
        <v>38595.300000000003</v>
      </c>
      <c r="J45" s="36">
        <f t="shared" si="12"/>
        <v>237591.71</v>
      </c>
      <c r="K45" s="36">
        <f t="shared" si="12"/>
        <v>4107.87</v>
      </c>
      <c r="L45" s="36">
        <f t="shared" si="12"/>
        <v>233483.84</v>
      </c>
    </row>
    <row r="46" spans="2:12" ht="16.2" thickBot="1" x14ac:dyDescent="0.35">
      <c r="B46" s="65"/>
      <c r="C46" s="66"/>
      <c r="D46" s="67"/>
      <c r="E46" s="18" t="s">
        <v>9</v>
      </c>
      <c r="F46" s="36"/>
      <c r="G46" s="36"/>
      <c r="H46" s="36"/>
      <c r="I46" s="36"/>
      <c r="J46" s="36"/>
      <c r="K46" s="36"/>
      <c r="L46" s="36"/>
    </row>
    <row r="47" spans="2:12" ht="45" customHeight="1" thickBot="1" x14ac:dyDescent="0.35">
      <c r="B47" s="68" t="s">
        <v>32</v>
      </c>
      <c r="C47" s="68"/>
      <c r="D47" s="68"/>
      <c r="E47" s="68"/>
      <c r="F47" s="68"/>
      <c r="G47" s="68"/>
      <c r="H47" s="69" t="s">
        <v>31</v>
      </c>
      <c r="I47" s="70"/>
      <c r="J47" s="71"/>
      <c r="K47" s="37">
        <f>K45</f>
        <v>4107.87</v>
      </c>
      <c r="L47" s="72" t="s">
        <v>9</v>
      </c>
    </row>
    <row r="48" spans="2:12" ht="15" customHeight="1" x14ac:dyDescent="0.3">
      <c r="B48" s="74"/>
      <c r="C48" s="74"/>
      <c r="D48" s="74"/>
      <c r="E48" s="74"/>
      <c r="F48" s="74"/>
      <c r="G48" s="15"/>
      <c r="I48" s="15"/>
      <c r="L48" s="73"/>
    </row>
  </sheetData>
  <mergeCells count="30">
    <mergeCell ref="B24:D24"/>
    <mergeCell ref="B2:L2"/>
    <mergeCell ref="B3:C3"/>
    <mergeCell ref="B4:C4"/>
    <mergeCell ref="B6:D6"/>
    <mergeCell ref="C12:D12"/>
    <mergeCell ref="C13:D13"/>
    <mergeCell ref="C14:D14"/>
    <mergeCell ref="C16:D16"/>
    <mergeCell ref="C21:D21"/>
    <mergeCell ref="C22:D22"/>
    <mergeCell ref="C23:D23"/>
    <mergeCell ref="B42:D42"/>
    <mergeCell ref="B28:D28"/>
    <mergeCell ref="B29:D29"/>
    <mergeCell ref="B30:D30"/>
    <mergeCell ref="C31:D31"/>
    <mergeCell ref="B32:D32"/>
    <mergeCell ref="B33:D33"/>
    <mergeCell ref="B34:D34"/>
    <mergeCell ref="B38:D38"/>
    <mergeCell ref="B39:D39"/>
    <mergeCell ref="B40:D40"/>
    <mergeCell ref="C41:D41"/>
    <mergeCell ref="B43:D43"/>
    <mergeCell ref="B44:D46"/>
    <mergeCell ref="B47:G47"/>
    <mergeCell ref="H47:J47"/>
    <mergeCell ref="L47:L48"/>
    <mergeCell ref="B48:F48"/>
  </mergeCells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ignoredErrors>
    <ignoredError sqref="J12:K12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2AF7-A44D-476C-B8B5-709532A0AB58}">
  <dimension ref="B5:Q25"/>
  <sheetViews>
    <sheetView workbookViewId="0">
      <selection activeCell="B7" sqref="B7"/>
    </sheetView>
  </sheetViews>
  <sheetFormatPr baseColWidth="10" defaultRowHeight="14.4" x14ac:dyDescent="0.3"/>
  <cols>
    <col min="2" max="2" width="14.21875" customWidth="1"/>
  </cols>
  <sheetData>
    <row r="5" spans="2:17" ht="15" thickBot="1" x14ac:dyDescent="0.35"/>
    <row r="6" spans="2:17" ht="15.6" x14ac:dyDescent="0.3">
      <c r="B6" s="81" t="s">
        <v>19</v>
      </c>
      <c r="C6" s="82"/>
      <c r="D6" s="83"/>
      <c r="E6" s="5" t="s">
        <v>9</v>
      </c>
      <c r="F6" s="5" t="s">
        <v>9</v>
      </c>
      <c r="G6" s="5" t="s">
        <v>9</v>
      </c>
      <c r="H6" s="5" t="s">
        <v>9</v>
      </c>
      <c r="I6" s="5" t="s">
        <v>9</v>
      </c>
      <c r="J6" s="5" t="s">
        <v>9</v>
      </c>
      <c r="K6" s="5" t="s">
        <v>9</v>
      </c>
      <c r="L6" s="5" t="s">
        <v>9</v>
      </c>
      <c r="M6" s="1"/>
      <c r="N6" s="1"/>
      <c r="O6" s="1"/>
      <c r="P6" s="1"/>
      <c r="Q6" s="1"/>
    </row>
    <row r="7" spans="2:17" ht="30" x14ac:dyDescent="0.3">
      <c r="B7" s="9" t="s">
        <v>24</v>
      </c>
      <c r="C7" s="38" t="s">
        <v>45</v>
      </c>
      <c r="D7" s="32" t="s">
        <v>15</v>
      </c>
      <c r="E7" s="24" t="s">
        <v>18</v>
      </c>
      <c r="F7" s="7" t="s">
        <v>9</v>
      </c>
      <c r="G7" s="7" t="s">
        <v>9</v>
      </c>
      <c r="H7" s="7" t="s">
        <v>9</v>
      </c>
      <c r="I7" s="7" t="s">
        <v>9</v>
      </c>
      <c r="J7" s="7" t="s">
        <v>9</v>
      </c>
      <c r="K7" s="7" t="s">
        <v>9</v>
      </c>
      <c r="L7" s="7" t="s">
        <v>9</v>
      </c>
      <c r="M7" s="1"/>
      <c r="N7" s="1"/>
      <c r="O7" s="1"/>
      <c r="P7" s="1"/>
      <c r="Q7" s="1"/>
    </row>
    <row r="8" spans="2:17" ht="15.6" x14ac:dyDescent="0.3">
      <c r="B8" s="33" t="s">
        <v>30</v>
      </c>
      <c r="C8" s="38"/>
      <c r="D8" s="23" t="s">
        <v>20</v>
      </c>
      <c r="E8" s="25" t="s">
        <v>9</v>
      </c>
      <c r="F8" s="16" t="s">
        <v>9</v>
      </c>
      <c r="G8" s="16" t="s">
        <v>9</v>
      </c>
      <c r="H8" s="20" t="s">
        <v>9</v>
      </c>
      <c r="I8" s="16" t="s">
        <v>9</v>
      </c>
      <c r="J8" s="20" t="s">
        <v>9</v>
      </c>
      <c r="K8" s="20" t="s">
        <v>9</v>
      </c>
      <c r="L8" s="27" t="s">
        <v>9</v>
      </c>
      <c r="M8" s="1"/>
      <c r="N8" s="1"/>
      <c r="O8" s="1"/>
      <c r="P8" s="1"/>
      <c r="Q8" s="1"/>
    </row>
    <row r="9" spans="2:17" ht="15.6" x14ac:dyDescent="0.3">
      <c r="B9" s="9" t="s">
        <v>29</v>
      </c>
      <c r="C9" s="23"/>
      <c r="D9" s="6"/>
      <c r="E9" s="16" t="s">
        <v>9</v>
      </c>
      <c r="F9" s="16" t="s">
        <v>9</v>
      </c>
      <c r="G9" s="16" t="s">
        <v>9</v>
      </c>
      <c r="H9" s="16" t="s">
        <v>9</v>
      </c>
      <c r="I9" s="16" t="s">
        <v>9</v>
      </c>
      <c r="J9" s="16" t="s">
        <v>9</v>
      </c>
      <c r="K9" s="16" t="s">
        <v>9</v>
      </c>
      <c r="L9" s="27"/>
      <c r="M9" s="1"/>
      <c r="N9" s="1"/>
      <c r="O9" s="1"/>
      <c r="P9" s="1"/>
      <c r="Q9" s="1"/>
    </row>
    <row r="10" spans="2:17" ht="15.6" x14ac:dyDescent="0.3">
      <c r="B10" s="77" t="s">
        <v>56</v>
      </c>
      <c r="C10" s="74"/>
      <c r="D10" s="78"/>
      <c r="E10" s="19"/>
      <c r="F10" s="16">
        <v>1263.29</v>
      </c>
      <c r="G10" s="16">
        <v>10</v>
      </c>
      <c r="H10" s="34"/>
      <c r="I10" s="34"/>
      <c r="J10" s="16">
        <f>SUM(E10:I10)</f>
        <v>1273.29</v>
      </c>
      <c r="K10" s="16">
        <v>1273.29</v>
      </c>
      <c r="L10" s="16">
        <f>J10-K10</f>
        <v>0</v>
      </c>
      <c r="M10" s="1"/>
      <c r="N10" s="1"/>
      <c r="O10" s="1"/>
      <c r="P10" s="1"/>
      <c r="Q10" s="1"/>
    </row>
    <row r="11" spans="2:17" ht="15.6" x14ac:dyDescent="0.3">
      <c r="B11" s="77" t="s">
        <v>57</v>
      </c>
      <c r="C11" s="74"/>
      <c r="D11" s="78"/>
      <c r="E11" s="19"/>
      <c r="F11" s="16">
        <v>1263.29</v>
      </c>
      <c r="G11" s="16">
        <v>10</v>
      </c>
      <c r="H11" s="34"/>
      <c r="I11" s="34"/>
      <c r="J11" s="16">
        <f t="shared" ref="J11:J12" si="0">SUM(E11:I11)</f>
        <v>1273.29</v>
      </c>
      <c r="K11" s="16">
        <v>1273.29</v>
      </c>
      <c r="L11" s="16">
        <f>J11-K11</f>
        <v>0</v>
      </c>
      <c r="M11" s="1"/>
      <c r="N11" s="1"/>
      <c r="O11" s="1"/>
      <c r="P11" s="1"/>
      <c r="Q11" s="1"/>
    </row>
    <row r="12" spans="2:17" ht="15.6" x14ac:dyDescent="0.3">
      <c r="B12" s="77" t="s">
        <v>58</v>
      </c>
      <c r="C12" s="74"/>
      <c r="D12" s="78"/>
      <c r="E12" s="19"/>
      <c r="F12" s="16">
        <v>1263.29</v>
      </c>
      <c r="G12" s="16">
        <v>10</v>
      </c>
      <c r="H12" s="34"/>
      <c r="I12" s="34"/>
      <c r="J12" s="16">
        <f t="shared" si="0"/>
        <v>1273.29</v>
      </c>
      <c r="K12" s="16">
        <v>1273.29</v>
      </c>
      <c r="L12" s="16">
        <f>J12-K12</f>
        <v>0</v>
      </c>
      <c r="M12" s="1"/>
      <c r="N12" s="1"/>
      <c r="O12" s="1"/>
      <c r="P12" s="1"/>
      <c r="Q12" s="1"/>
    </row>
    <row r="13" spans="2:17" ht="16.2" thickBot="1" x14ac:dyDescent="0.35">
      <c r="B13" s="22"/>
      <c r="C13" s="79" t="s">
        <v>12</v>
      </c>
      <c r="D13" s="80"/>
      <c r="E13" s="17">
        <f>SUM(E10:E12)</f>
        <v>0</v>
      </c>
      <c r="F13" s="17">
        <f>SUM(F10:F12)</f>
        <v>3789.87</v>
      </c>
      <c r="G13" s="17">
        <f t="shared" ref="G13:L13" si="1">SUM(G10:G12)</f>
        <v>30</v>
      </c>
      <c r="H13" s="17">
        <f t="shared" si="1"/>
        <v>0</v>
      </c>
      <c r="I13" s="17">
        <f>SUM(I10:I12)</f>
        <v>0</v>
      </c>
      <c r="J13" s="17">
        <f t="shared" si="1"/>
        <v>3819.87</v>
      </c>
      <c r="K13" s="17">
        <f t="shared" si="1"/>
        <v>3819.87</v>
      </c>
      <c r="L13" s="17">
        <f t="shared" si="1"/>
        <v>0</v>
      </c>
      <c r="M13" s="1"/>
      <c r="N13" s="1"/>
      <c r="O13" s="1"/>
      <c r="P13" s="1"/>
      <c r="Q13" s="1"/>
    </row>
    <row r="14" spans="2:17" ht="15.6" x14ac:dyDescent="0.3">
      <c r="B14" s="72" t="s">
        <v>9</v>
      </c>
      <c r="C14" s="75"/>
      <c r="D14" s="76"/>
      <c r="E14" s="21" t="s">
        <v>9</v>
      </c>
      <c r="F14" s="20" t="s">
        <v>9</v>
      </c>
      <c r="G14" s="20" t="s">
        <v>9</v>
      </c>
      <c r="H14" s="20" t="s">
        <v>9</v>
      </c>
      <c r="I14" s="20" t="s">
        <v>9</v>
      </c>
      <c r="J14" s="20" t="s">
        <v>9</v>
      </c>
      <c r="K14" s="20" t="s">
        <v>9</v>
      </c>
      <c r="L14" s="20" t="s">
        <v>9</v>
      </c>
      <c r="M14" s="1"/>
      <c r="N14" s="1"/>
      <c r="O14" s="1"/>
      <c r="P14" s="1"/>
      <c r="Q14" s="1"/>
    </row>
    <row r="15" spans="2:17" ht="16.2" thickBot="1" x14ac:dyDescent="0.35">
      <c r="B15" s="56" t="s">
        <v>13</v>
      </c>
      <c r="C15" s="57"/>
      <c r="D15" s="58"/>
      <c r="E15" s="18">
        <f>E13</f>
        <v>0</v>
      </c>
      <c r="F15" s="18">
        <f>F13</f>
        <v>3789.87</v>
      </c>
      <c r="G15" s="18">
        <f t="shared" ref="G15:L15" si="2">G13</f>
        <v>30</v>
      </c>
      <c r="H15" s="18">
        <f t="shared" si="2"/>
        <v>0</v>
      </c>
      <c r="I15" s="18">
        <f>I13</f>
        <v>0</v>
      </c>
      <c r="J15" s="18">
        <f t="shared" si="2"/>
        <v>3819.87</v>
      </c>
      <c r="K15" s="18">
        <f t="shared" si="2"/>
        <v>3819.87</v>
      </c>
      <c r="L15" s="18">
        <f t="shared" si="2"/>
        <v>0</v>
      </c>
      <c r="M15" s="1"/>
      <c r="N15" s="1"/>
      <c r="O15" s="1"/>
      <c r="P15" s="1"/>
      <c r="Q15" s="1"/>
    </row>
    <row r="16" spans="2:17" ht="15.6" x14ac:dyDescent="0.3">
      <c r="B16" s="81" t="s">
        <v>33</v>
      </c>
      <c r="C16" s="82"/>
      <c r="D16" s="83"/>
      <c r="E16" s="5" t="s">
        <v>9</v>
      </c>
      <c r="F16" s="5" t="s">
        <v>9</v>
      </c>
      <c r="G16" s="5" t="s">
        <v>9</v>
      </c>
      <c r="H16" s="5" t="s">
        <v>9</v>
      </c>
      <c r="I16" s="5" t="s">
        <v>9</v>
      </c>
      <c r="J16" s="5" t="s">
        <v>9</v>
      </c>
      <c r="K16" s="5" t="s">
        <v>9</v>
      </c>
      <c r="L16" s="5" t="s">
        <v>9</v>
      </c>
      <c r="M16" s="1"/>
      <c r="N16" s="1"/>
      <c r="O16" s="1"/>
      <c r="P16" s="1"/>
      <c r="Q16" s="1"/>
    </row>
    <row r="17" spans="2:17" ht="27.6" x14ac:dyDescent="0.3">
      <c r="B17" s="39" t="s">
        <v>46</v>
      </c>
      <c r="C17" s="38" t="s">
        <v>47</v>
      </c>
      <c r="D17" s="32" t="s">
        <v>15</v>
      </c>
      <c r="E17" s="24" t="s">
        <v>18</v>
      </c>
      <c r="F17" s="7" t="s">
        <v>9</v>
      </c>
      <c r="G17" s="7" t="s">
        <v>9</v>
      </c>
      <c r="H17" s="7" t="s">
        <v>9</v>
      </c>
      <c r="I17" s="7" t="s">
        <v>9</v>
      </c>
      <c r="J17" s="7" t="s">
        <v>9</v>
      </c>
      <c r="K17" s="7" t="s">
        <v>9</v>
      </c>
      <c r="L17" s="7" t="s">
        <v>9</v>
      </c>
      <c r="M17" s="1"/>
      <c r="N17" s="1"/>
      <c r="O17" s="1"/>
      <c r="P17" s="1"/>
      <c r="Q17" s="1"/>
    </row>
    <row r="18" spans="2:17" ht="15.6" x14ac:dyDescent="0.3">
      <c r="B18" s="33" t="s">
        <v>34</v>
      </c>
      <c r="C18" s="1"/>
      <c r="D18" s="23" t="s">
        <v>35</v>
      </c>
      <c r="E18" s="25" t="s">
        <v>9</v>
      </c>
      <c r="F18" s="16" t="s">
        <v>9</v>
      </c>
      <c r="G18" s="16" t="s">
        <v>9</v>
      </c>
      <c r="H18" s="20" t="s">
        <v>9</v>
      </c>
      <c r="I18" s="16" t="s">
        <v>9</v>
      </c>
      <c r="J18" s="20" t="s">
        <v>9</v>
      </c>
      <c r="K18" s="20" t="s">
        <v>9</v>
      </c>
      <c r="L18" s="27" t="s">
        <v>9</v>
      </c>
      <c r="M18" s="1"/>
      <c r="N18" s="1"/>
      <c r="O18" s="1"/>
      <c r="P18" s="1"/>
      <c r="Q18" s="1"/>
    </row>
    <row r="19" spans="2:17" ht="15.6" x14ac:dyDescent="0.3">
      <c r="B19" s="9" t="s">
        <v>29</v>
      </c>
      <c r="C19" s="23"/>
      <c r="D19" s="6"/>
      <c r="E19" s="16" t="s">
        <v>9</v>
      </c>
      <c r="F19" s="16" t="s">
        <v>9</v>
      </c>
      <c r="G19" s="16" t="s">
        <v>9</v>
      </c>
      <c r="H19" s="16" t="s">
        <v>9</v>
      </c>
      <c r="I19" s="16" t="s">
        <v>9</v>
      </c>
      <c r="J19" s="16" t="s">
        <v>9</v>
      </c>
      <c r="K19" s="16" t="s">
        <v>9</v>
      </c>
      <c r="L19" s="27"/>
      <c r="M19" s="1"/>
      <c r="N19" s="1"/>
      <c r="O19" s="1"/>
      <c r="P19" s="1"/>
      <c r="Q19" s="1"/>
    </row>
    <row r="20" spans="2:17" ht="15.6" x14ac:dyDescent="0.3">
      <c r="B20" s="77" t="s">
        <v>56</v>
      </c>
      <c r="C20" s="74"/>
      <c r="D20" s="78"/>
      <c r="E20" s="19"/>
      <c r="F20" s="16">
        <v>80</v>
      </c>
      <c r="G20" s="16">
        <v>0</v>
      </c>
      <c r="H20" s="34"/>
      <c r="I20" s="34">
        <f>F20*20%</f>
        <v>16</v>
      </c>
      <c r="J20" s="16">
        <f>SUM(E20:I20)</f>
        <v>96</v>
      </c>
      <c r="K20" s="16">
        <v>96</v>
      </c>
      <c r="L20" s="16">
        <f>J20-K20</f>
        <v>0</v>
      </c>
      <c r="M20" s="1"/>
      <c r="N20" s="1"/>
      <c r="O20" s="1"/>
      <c r="P20" s="1"/>
      <c r="Q20" s="1"/>
    </row>
    <row r="21" spans="2:17" ht="15.6" x14ac:dyDescent="0.3">
      <c r="B21" s="77" t="s">
        <v>57</v>
      </c>
      <c r="C21" s="74"/>
      <c r="D21" s="78"/>
      <c r="E21" s="19"/>
      <c r="F21" s="16">
        <v>80</v>
      </c>
      <c r="G21" s="16">
        <v>0</v>
      </c>
      <c r="H21" s="34"/>
      <c r="I21" s="34">
        <f>F21*20%</f>
        <v>16</v>
      </c>
      <c r="J21" s="16">
        <f t="shared" ref="J21:J22" si="3">SUM(E21:I21)</f>
        <v>96</v>
      </c>
      <c r="K21" s="16">
        <v>0</v>
      </c>
      <c r="L21" s="16">
        <f>J21-K21</f>
        <v>96</v>
      </c>
      <c r="M21" s="1"/>
      <c r="N21" s="1"/>
      <c r="O21" s="1"/>
      <c r="P21" s="1"/>
      <c r="Q21" s="1"/>
    </row>
    <row r="22" spans="2:17" ht="15.6" x14ac:dyDescent="0.3">
      <c r="B22" s="77" t="s">
        <v>58</v>
      </c>
      <c r="C22" s="74"/>
      <c r="D22" s="78"/>
      <c r="E22" s="19"/>
      <c r="F22" s="16">
        <v>80</v>
      </c>
      <c r="G22" s="16">
        <v>0</v>
      </c>
      <c r="H22" s="34"/>
      <c r="I22" s="34">
        <f>F22*20%</f>
        <v>16</v>
      </c>
      <c r="J22" s="16">
        <f t="shared" si="3"/>
        <v>96</v>
      </c>
      <c r="K22" s="16">
        <v>192</v>
      </c>
      <c r="L22" s="16">
        <f>J22-K22</f>
        <v>-96</v>
      </c>
      <c r="M22" s="1"/>
      <c r="N22" s="1"/>
      <c r="O22" s="1"/>
      <c r="P22" s="1"/>
      <c r="Q22" s="1"/>
    </row>
    <row r="23" spans="2:17" ht="16.2" thickBot="1" x14ac:dyDescent="0.35">
      <c r="B23" s="22"/>
      <c r="C23" s="79" t="s">
        <v>12</v>
      </c>
      <c r="D23" s="80"/>
      <c r="E23" s="17">
        <f>SUM(E20:E22)</f>
        <v>0</v>
      </c>
      <c r="F23" s="17">
        <f>SUM(F20:F22)</f>
        <v>240</v>
      </c>
      <c r="G23" s="17">
        <f t="shared" ref="G23:L23" si="4">SUM(G20:G22)</f>
        <v>0</v>
      </c>
      <c r="H23" s="17">
        <f t="shared" si="4"/>
        <v>0</v>
      </c>
      <c r="I23" s="17">
        <f t="shared" si="4"/>
        <v>48</v>
      </c>
      <c r="J23" s="17">
        <f t="shared" si="4"/>
        <v>288</v>
      </c>
      <c r="K23" s="17">
        <f t="shared" si="4"/>
        <v>288</v>
      </c>
      <c r="L23" s="17">
        <f t="shared" si="4"/>
        <v>0</v>
      </c>
      <c r="M23" s="1"/>
      <c r="N23" s="1"/>
      <c r="O23" s="1"/>
      <c r="P23" s="1"/>
      <c r="Q23" s="1"/>
    </row>
    <row r="24" spans="2:17" ht="15.6" x14ac:dyDescent="0.3">
      <c r="B24" s="72" t="s">
        <v>9</v>
      </c>
      <c r="C24" s="75"/>
      <c r="D24" s="76"/>
      <c r="E24" s="21" t="s">
        <v>9</v>
      </c>
      <c r="F24" s="20" t="s">
        <v>9</v>
      </c>
      <c r="G24" s="20" t="s">
        <v>9</v>
      </c>
      <c r="H24" s="20" t="s">
        <v>9</v>
      </c>
      <c r="I24" s="20" t="s">
        <v>9</v>
      </c>
      <c r="J24" s="20" t="s">
        <v>9</v>
      </c>
      <c r="K24" s="20" t="s">
        <v>9</v>
      </c>
      <c r="L24" s="20" t="s">
        <v>9</v>
      </c>
      <c r="M24" s="1"/>
      <c r="N24" s="1"/>
      <c r="O24" s="1"/>
      <c r="P24" s="1"/>
      <c r="Q24" s="1"/>
    </row>
    <row r="25" spans="2:17" ht="16.2" thickBot="1" x14ac:dyDescent="0.35">
      <c r="B25" s="56" t="s">
        <v>13</v>
      </c>
      <c r="C25" s="57"/>
      <c r="D25" s="58"/>
      <c r="E25" s="18">
        <f>E23</f>
        <v>0</v>
      </c>
      <c r="F25" s="18">
        <f>F23</f>
        <v>240</v>
      </c>
      <c r="G25" s="18">
        <f t="shared" ref="G25:L25" si="5">G23</f>
        <v>0</v>
      </c>
      <c r="H25" s="18">
        <f t="shared" si="5"/>
        <v>0</v>
      </c>
      <c r="I25" s="18">
        <f>I23</f>
        <v>48</v>
      </c>
      <c r="J25" s="18">
        <f t="shared" si="5"/>
        <v>288</v>
      </c>
      <c r="K25" s="18">
        <f t="shared" si="5"/>
        <v>288</v>
      </c>
      <c r="L25" s="18">
        <f t="shared" si="5"/>
        <v>0</v>
      </c>
      <c r="M25" s="1"/>
      <c r="N25" s="1"/>
      <c r="O25" s="1"/>
      <c r="P25" s="1"/>
      <c r="Q25" s="1"/>
    </row>
  </sheetData>
  <mergeCells count="14">
    <mergeCell ref="B25:D25"/>
    <mergeCell ref="B14:D14"/>
    <mergeCell ref="B15:D15"/>
    <mergeCell ref="B20:D20"/>
    <mergeCell ref="B21:D21"/>
    <mergeCell ref="B24:D24"/>
    <mergeCell ref="C23:D23"/>
    <mergeCell ref="B6:D6"/>
    <mergeCell ref="B12:D12"/>
    <mergeCell ref="C13:D13"/>
    <mergeCell ref="B16:D16"/>
    <mergeCell ref="B22:D22"/>
    <mergeCell ref="B10:D10"/>
    <mergeCell ref="B11:D1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11A8D-4D93-4358-85F4-F3C142483741}">
  <sheetPr>
    <pageSetUpPr fitToPage="1"/>
  </sheetPr>
  <dimension ref="B2:N36"/>
  <sheetViews>
    <sheetView topLeftCell="A10" workbookViewId="0">
      <selection activeCell="B21" sqref="B21:N37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6640625" style="1" bestFit="1" customWidth="1"/>
    <col min="7" max="7" width="11.6640625" style="1" bestFit="1" customWidth="1"/>
    <col min="8" max="8" width="12.33203125" style="1" bestFit="1" customWidth="1"/>
    <col min="9" max="9" width="12.77734375" style="1" bestFit="1" customWidth="1"/>
    <col min="10" max="10" width="14.44140625" style="1" customWidth="1"/>
    <col min="11" max="11" width="16" style="1" customWidth="1"/>
    <col min="12" max="12" width="13.5546875" style="1" customWidth="1"/>
    <col min="13" max="13" width="12.33203125" style="1" bestFit="1" customWidth="1"/>
    <col min="14" max="14" width="12.44140625" style="1" bestFit="1" customWidth="1"/>
    <col min="15" max="16384" width="11.5546875" style="1"/>
  </cols>
  <sheetData>
    <row r="2" spans="2:14" ht="16.2" thickBot="1" x14ac:dyDescent="0.35">
      <c r="B2" s="84" t="s">
        <v>67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4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4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4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4" ht="14.4" customHeight="1" x14ac:dyDescent="0.3">
      <c r="B6" s="89" t="s">
        <v>63</v>
      </c>
      <c r="C6" s="90"/>
      <c r="D6" s="91"/>
      <c r="E6" s="19"/>
      <c r="F6" s="16">
        <v>155000</v>
      </c>
      <c r="G6" s="16"/>
      <c r="H6" s="20" t="s">
        <v>9</v>
      </c>
      <c r="I6" s="16">
        <f>F6*20%</f>
        <v>31000</v>
      </c>
      <c r="J6" s="16">
        <f>SUM(E6:I6)</f>
        <v>186000</v>
      </c>
      <c r="K6" s="16"/>
      <c r="L6" s="16">
        <f t="shared" ref="L6:L15" si="0">J6-K6</f>
        <v>186000</v>
      </c>
    </row>
    <row r="7" spans="2:14" ht="14.4" customHeight="1" x14ac:dyDescent="0.3">
      <c r="B7" s="89" t="s">
        <v>68</v>
      </c>
      <c r="C7" s="90"/>
      <c r="D7" s="91"/>
      <c r="E7" s="19"/>
      <c r="F7" s="16">
        <v>-19043.62</v>
      </c>
      <c r="G7" s="16"/>
      <c r="H7" s="20" t="s">
        <v>9</v>
      </c>
      <c r="I7" s="16">
        <f>F7*20%</f>
        <v>-3808.7240000000002</v>
      </c>
      <c r="J7" s="16">
        <f>SUM(E7:I7)</f>
        <v>-22852.343999999997</v>
      </c>
      <c r="K7" s="16"/>
      <c r="L7" s="16">
        <f t="shared" ref="L7" si="1">J7-K7</f>
        <v>-22852.343999999997</v>
      </c>
    </row>
    <row r="8" spans="2:14" ht="14.4" customHeight="1" x14ac:dyDescent="0.3">
      <c r="B8" s="89" t="s">
        <v>73</v>
      </c>
      <c r="C8" s="90"/>
      <c r="D8" s="91"/>
      <c r="E8" s="19"/>
      <c r="F8" s="16">
        <v>-19043.62</v>
      </c>
      <c r="G8" s="16"/>
      <c r="H8" s="20" t="s">
        <v>9</v>
      </c>
      <c r="I8" s="16">
        <f>F8*20%</f>
        <v>-3808.7240000000002</v>
      </c>
      <c r="J8" s="16">
        <f>SUM(E8:I8)</f>
        <v>-22852.343999999997</v>
      </c>
      <c r="K8" s="16"/>
      <c r="L8" s="16">
        <f t="shared" ref="L8" si="2">J8-K8</f>
        <v>-22852.343999999997</v>
      </c>
    </row>
    <row r="9" spans="2:14" x14ac:dyDescent="0.3">
      <c r="B9" s="33" t="s">
        <v>69</v>
      </c>
      <c r="C9" s="15"/>
      <c r="D9" s="8"/>
      <c r="E9" s="19"/>
      <c r="F9" s="16">
        <v>-10645.97</v>
      </c>
      <c r="G9" s="20" t="s">
        <v>9</v>
      </c>
      <c r="H9" s="16"/>
      <c r="I9" s="20" t="s">
        <v>9</v>
      </c>
      <c r="J9" s="16">
        <f t="shared" ref="J9" si="3">SUM(E9:I9)</f>
        <v>-10645.97</v>
      </c>
      <c r="K9" s="16"/>
      <c r="L9" s="16">
        <f t="shared" ref="L9" si="4">J9-K9</f>
        <v>-10645.97</v>
      </c>
    </row>
    <row r="10" spans="2:14" x14ac:dyDescent="0.3">
      <c r="B10" s="101" t="s">
        <v>71</v>
      </c>
      <c r="C10" s="102"/>
      <c r="D10" s="103"/>
      <c r="E10" s="19"/>
      <c r="F10" s="16">
        <v>-1492.92</v>
      </c>
      <c r="G10" s="20" t="s">
        <v>9</v>
      </c>
      <c r="H10" s="20" t="s">
        <v>9</v>
      </c>
      <c r="I10" s="16">
        <f>F10*20%</f>
        <v>-298.584</v>
      </c>
      <c r="J10" s="16">
        <f>SUM(E10:I10)</f>
        <v>-1791.5040000000001</v>
      </c>
      <c r="K10" s="16"/>
      <c r="L10" s="16">
        <f t="shared" si="0"/>
        <v>-1791.5040000000001</v>
      </c>
      <c r="N10" s="42">
        <f>SUM(L7:L10)</f>
        <v>-58142.161999999997</v>
      </c>
    </row>
    <row r="11" spans="2:14" x14ac:dyDescent="0.3">
      <c r="B11" s="101" t="s">
        <v>72</v>
      </c>
      <c r="C11" s="102"/>
      <c r="D11" s="103"/>
      <c r="E11" s="19"/>
      <c r="F11" s="16"/>
      <c r="G11" s="20" t="s">
        <v>9</v>
      </c>
      <c r="H11" s="20" t="s">
        <v>9</v>
      </c>
      <c r="I11" s="16">
        <f>F11*20%</f>
        <v>0</v>
      </c>
      <c r="J11" s="16">
        <f>SUM(E11:I11)</f>
        <v>0</v>
      </c>
      <c r="K11" s="16"/>
      <c r="L11" s="16">
        <f t="shared" ref="L11" si="5">J11-K11</f>
        <v>0</v>
      </c>
    </row>
    <row r="12" spans="2:14" ht="15.6" customHeight="1" x14ac:dyDescent="0.3">
      <c r="B12" s="9" t="s">
        <v>40</v>
      </c>
      <c r="C12" s="32"/>
      <c r="D12" s="6"/>
      <c r="E12" s="19"/>
      <c r="F12" s="20" t="s">
        <v>9</v>
      </c>
      <c r="G12" s="20" t="s">
        <v>9</v>
      </c>
      <c r="H12" s="16">
        <v>-25800</v>
      </c>
      <c r="I12" s="16">
        <f>H12*20%</f>
        <v>-5160</v>
      </c>
      <c r="J12" s="16">
        <f t="shared" ref="J12:J15" si="6">SUM(E12:I12)</f>
        <v>-30960</v>
      </c>
      <c r="K12" s="16"/>
      <c r="L12" s="16">
        <f t="shared" si="0"/>
        <v>-30960</v>
      </c>
    </row>
    <row r="13" spans="2:14" ht="15.6" customHeight="1" x14ac:dyDescent="0.3">
      <c r="B13" s="9" t="s">
        <v>70</v>
      </c>
      <c r="C13" s="32"/>
      <c r="D13" s="6"/>
      <c r="E13" s="19"/>
      <c r="F13" s="20" t="s">
        <v>9</v>
      </c>
      <c r="G13" s="20" t="s">
        <v>9</v>
      </c>
      <c r="H13" s="16">
        <v>27373</v>
      </c>
      <c r="I13" s="16">
        <f>H13*20%</f>
        <v>5474.6</v>
      </c>
      <c r="J13" s="16">
        <f t="shared" ref="J13" si="7">SUM(E13:I13)</f>
        <v>32847.599999999999</v>
      </c>
      <c r="K13" s="16"/>
      <c r="L13" s="16">
        <f t="shared" ref="L13" si="8">J13-K13</f>
        <v>32847.599999999999</v>
      </c>
    </row>
    <row r="14" spans="2:14" x14ac:dyDescent="0.3">
      <c r="B14" s="9" t="s">
        <v>39</v>
      </c>
      <c r="C14" s="15"/>
      <c r="D14" s="8"/>
      <c r="E14" s="19"/>
      <c r="F14" s="20" t="s">
        <v>9</v>
      </c>
      <c r="G14" s="16">
        <v>2200</v>
      </c>
      <c r="H14" s="20"/>
      <c r="I14" s="16"/>
      <c r="J14" s="16">
        <f t="shared" si="6"/>
        <v>2200</v>
      </c>
      <c r="K14" s="16"/>
      <c r="L14" s="16">
        <f t="shared" si="0"/>
        <v>2200</v>
      </c>
    </row>
    <row r="15" spans="2:14" x14ac:dyDescent="0.3">
      <c r="B15" s="9" t="s">
        <v>48</v>
      </c>
      <c r="C15" s="15"/>
      <c r="D15" s="8"/>
      <c r="E15" s="19"/>
      <c r="F15" s="20"/>
      <c r="G15" s="16"/>
      <c r="H15" s="20"/>
      <c r="I15" s="16"/>
      <c r="J15" s="16">
        <f t="shared" si="6"/>
        <v>0</v>
      </c>
      <c r="K15" s="16"/>
      <c r="L15" s="16">
        <f t="shared" si="0"/>
        <v>0</v>
      </c>
    </row>
    <row r="16" spans="2:14" ht="15.6" customHeight="1" thickBot="1" x14ac:dyDescent="0.35">
      <c r="B16" s="10"/>
      <c r="C16" s="79" t="s">
        <v>27</v>
      </c>
      <c r="D16" s="80"/>
      <c r="E16" s="17">
        <f>SUM(E6:E15)</f>
        <v>0</v>
      </c>
      <c r="F16" s="17">
        <f>SUM(F6:F15)</f>
        <v>104773.87000000001</v>
      </c>
      <c r="G16" s="17">
        <f>SUM(G6:G15)</f>
        <v>2200</v>
      </c>
      <c r="H16" s="17">
        <f>SUM(H6:H15)</f>
        <v>1573</v>
      </c>
      <c r="I16" s="17">
        <f>ROUNDDOWN(SUM(I6:I15),2)</f>
        <v>23398.560000000001</v>
      </c>
      <c r="J16" s="17">
        <f>ROUNDDOWN(SUM(J6:J15),2)</f>
        <v>131945.43</v>
      </c>
      <c r="K16" s="17">
        <f>SUM(K6:K15)</f>
        <v>0</v>
      </c>
      <c r="L16" s="17">
        <f>ROUNDDOWN(SUM(L6:L15),2)</f>
        <v>131945.43</v>
      </c>
    </row>
    <row r="17" spans="2:14" x14ac:dyDescent="0.3">
      <c r="B17" s="11" t="s">
        <v>9</v>
      </c>
      <c r="C17" s="92"/>
      <c r="D17" s="93"/>
      <c r="E17" s="21" t="s">
        <v>9</v>
      </c>
      <c r="F17" s="20" t="s">
        <v>9</v>
      </c>
      <c r="G17" s="20" t="s">
        <v>9</v>
      </c>
      <c r="H17" s="20" t="s">
        <v>9</v>
      </c>
      <c r="I17" s="20" t="s">
        <v>9</v>
      </c>
      <c r="J17" s="20" t="s">
        <v>9</v>
      </c>
      <c r="K17" s="20" t="s">
        <v>9</v>
      </c>
      <c r="L17" s="21" t="s">
        <v>9</v>
      </c>
    </row>
    <row r="18" spans="2:14" ht="16.2" thickBot="1" x14ac:dyDescent="0.35">
      <c r="B18" s="12" t="s">
        <v>13</v>
      </c>
      <c r="C18" s="94"/>
      <c r="D18" s="95"/>
      <c r="E18" s="18">
        <f>E16</f>
        <v>0</v>
      </c>
      <c r="F18" s="18">
        <f>F16</f>
        <v>104773.87000000001</v>
      </c>
      <c r="G18" s="18">
        <f t="shared" ref="G18:L18" si="9">G16</f>
        <v>2200</v>
      </c>
      <c r="H18" s="18">
        <f t="shared" si="9"/>
        <v>1573</v>
      </c>
      <c r="I18" s="18">
        <f>I16</f>
        <v>23398.560000000001</v>
      </c>
      <c r="J18" s="18">
        <f t="shared" si="9"/>
        <v>131945.43</v>
      </c>
      <c r="K18" s="18">
        <f t="shared" si="9"/>
        <v>0</v>
      </c>
      <c r="L18" s="18">
        <f t="shared" si="9"/>
        <v>131945.43</v>
      </c>
    </row>
    <row r="19" spans="2:14" ht="15" customHeight="1" x14ac:dyDescent="0.3">
      <c r="B19" s="74"/>
      <c r="C19" s="74"/>
      <c r="D19" s="74"/>
      <c r="E19" s="74"/>
      <c r="F19" s="74"/>
      <c r="G19" s="15"/>
      <c r="I19" s="15"/>
      <c r="L19" s="45"/>
    </row>
    <row r="22" spans="2:14" x14ac:dyDescent="0.3">
      <c r="F22" s="98" t="s">
        <v>90</v>
      </c>
      <c r="G22" s="98"/>
      <c r="I22" s="98" t="s">
        <v>91</v>
      </c>
      <c r="J22" s="98"/>
      <c r="M22" s="49" t="s">
        <v>84</v>
      </c>
    </row>
    <row r="23" spans="2:14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N23"/>
    </row>
    <row r="24" spans="2:14" x14ac:dyDescent="0.3">
      <c r="B24" s="51" t="s">
        <v>85</v>
      </c>
      <c r="C24" s="47"/>
      <c r="D24" s="47"/>
      <c r="E24" s="47"/>
      <c r="F24" s="50"/>
      <c r="G24" s="50"/>
      <c r="H24" s="50"/>
      <c r="I24" s="50"/>
      <c r="J24" s="50"/>
      <c r="K24" s="50"/>
      <c r="L24" s="48">
        <v>-1492.92</v>
      </c>
      <c r="M24" s="48">
        <f>L24*20%</f>
        <v>-298.584</v>
      </c>
      <c r="N24" s="50"/>
    </row>
    <row r="25" spans="2:14" x14ac:dyDescent="0.3">
      <c r="B25" s="104" t="s">
        <v>86</v>
      </c>
      <c r="C25" s="104"/>
      <c r="D25" s="104"/>
      <c r="E25" s="47"/>
      <c r="F25" s="48">
        <v>174043.62</v>
      </c>
      <c r="G25" s="48">
        <f>F25*20%</f>
        <v>34808.724000000002</v>
      </c>
      <c r="H25" s="48"/>
      <c r="I25" s="48">
        <v>155000</v>
      </c>
      <c r="J25" s="48">
        <f>I25*20%</f>
        <v>31000</v>
      </c>
      <c r="K25" s="50"/>
      <c r="L25" s="48">
        <f>I25-F25</f>
        <v>-19043.619999999995</v>
      </c>
      <c r="M25" s="48">
        <f>J25-G25</f>
        <v>-3808.724000000002</v>
      </c>
      <c r="N25" s="50"/>
    </row>
    <row r="26" spans="2:14" x14ac:dyDescent="0.3">
      <c r="B26" s="104" t="s">
        <v>87</v>
      </c>
      <c r="C26" s="104"/>
      <c r="D26" s="104"/>
      <c r="E26" s="47"/>
      <c r="F26" s="48">
        <v>174043.62</v>
      </c>
      <c r="G26" s="48">
        <f>F26*20%</f>
        <v>34808.724000000002</v>
      </c>
      <c r="H26" s="48"/>
      <c r="I26" s="48">
        <v>155000</v>
      </c>
      <c r="J26" s="48">
        <v>31000</v>
      </c>
      <c r="K26" s="50"/>
      <c r="L26" s="48">
        <f t="shared" ref="L26:M26" si="10">I26-F26</f>
        <v>-19043.619999999995</v>
      </c>
      <c r="M26" s="48">
        <f t="shared" si="10"/>
        <v>-3808.724000000002</v>
      </c>
      <c r="N26" s="50"/>
    </row>
    <row r="27" spans="2:14" x14ac:dyDescent="0.3">
      <c r="B27" s="47"/>
      <c r="C27" s="47"/>
      <c r="D27" s="47"/>
      <c r="E27" s="47"/>
      <c r="F27" s="48"/>
      <c r="G27" s="48"/>
      <c r="H27" s="48"/>
      <c r="I27" s="48"/>
      <c r="J27" s="48"/>
      <c r="K27" s="50"/>
      <c r="L27" s="48"/>
      <c r="M27" s="50"/>
      <c r="N27" s="50"/>
    </row>
    <row r="28" spans="2:14" x14ac:dyDescent="0.3">
      <c r="B28" s="100" t="s">
        <v>92</v>
      </c>
      <c r="C28" s="100"/>
      <c r="D28" s="100"/>
      <c r="E28" s="100"/>
      <c r="F28" s="48"/>
      <c r="G28" s="48"/>
      <c r="H28" s="48"/>
      <c r="I28" s="48"/>
      <c r="J28" s="48"/>
      <c r="K28" s="50"/>
      <c r="L28" s="48">
        <f>SUM(L24:L26)</f>
        <v>-39580.159999999989</v>
      </c>
      <c r="M28" s="48">
        <f>SUM(M24:M26)</f>
        <v>-7916.0320000000038</v>
      </c>
      <c r="N28" s="52">
        <f>L28+M28</f>
        <v>-47496.191999999995</v>
      </c>
    </row>
    <row r="29" spans="2:14" x14ac:dyDescent="0.3">
      <c r="B29" s="47"/>
      <c r="C29" s="47"/>
      <c r="D29" s="47"/>
      <c r="E29" s="47"/>
      <c r="F29" s="48"/>
      <c r="G29" s="48"/>
      <c r="H29" s="48"/>
      <c r="I29" s="48"/>
      <c r="J29" s="48"/>
      <c r="K29" s="50"/>
      <c r="L29" s="48"/>
      <c r="M29" s="48"/>
      <c r="N29" s="48"/>
    </row>
    <row r="30" spans="2:14" x14ac:dyDescent="0.3">
      <c r="B30" s="99" t="s">
        <v>88</v>
      </c>
      <c r="C30" s="99"/>
      <c r="D30" s="99"/>
      <c r="E30" s="47"/>
      <c r="F30" s="48">
        <v>174043.62</v>
      </c>
      <c r="G30" s="48">
        <f>F30*20%</f>
        <v>34808.724000000002</v>
      </c>
      <c r="H30" s="48"/>
      <c r="I30" s="48">
        <v>155000</v>
      </c>
      <c r="J30" s="48">
        <v>31000</v>
      </c>
      <c r="K30" s="50"/>
      <c r="L30" s="48">
        <f t="shared" ref="L30:M32" si="11">I30-F30</f>
        <v>-19043.619999999995</v>
      </c>
      <c r="M30" s="48">
        <f t="shared" si="11"/>
        <v>-3808.724000000002</v>
      </c>
      <c r="N30" s="50"/>
    </row>
    <row r="31" spans="2:14" x14ac:dyDescent="0.3">
      <c r="B31" s="99" t="s">
        <v>93</v>
      </c>
      <c r="C31" s="99"/>
      <c r="D31" s="99"/>
      <c r="E31" s="47"/>
      <c r="F31" s="48">
        <v>174043.62</v>
      </c>
      <c r="G31" s="48">
        <f>F31*20%</f>
        <v>34808.724000000002</v>
      </c>
      <c r="H31" s="48"/>
      <c r="I31" s="48">
        <v>155000</v>
      </c>
      <c r="J31" s="48">
        <v>31000</v>
      </c>
      <c r="K31" s="50"/>
      <c r="L31" s="48">
        <f t="shared" si="11"/>
        <v>-19043.619999999995</v>
      </c>
      <c r="M31" s="48">
        <f t="shared" si="11"/>
        <v>-3808.724000000002</v>
      </c>
      <c r="N31" s="50"/>
    </row>
    <row r="32" spans="2:14" x14ac:dyDescent="0.3">
      <c r="B32" s="99" t="s">
        <v>94</v>
      </c>
      <c r="C32" s="99"/>
      <c r="D32" s="99"/>
      <c r="E32" s="47"/>
      <c r="F32" s="48">
        <v>174043.62</v>
      </c>
      <c r="G32" s="48">
        <f>F32*20%</f>
        <v>34808.724000000002</v>
      </c>
      <c r="H32" s="48"/>
      <c r="I32" s="48">
        <v>155000</v>
      </c>
      <c r="J32" s="48">
        <v>31000</v>
      </c>
      <c r="K32" s="50"/>
      <c r="L32" s="48">
        <f t="shared" si="11"/>
        <v>-19043.619999999995</v>
      </c>
      <c r="M32" s="48">
        <f t="shared" si="11"/>
        <v>-3808.724000000002</v>
      </c>
      <c r="N32" s="50"/>
    </row>
    <row r="33" spans="2:14" x14ac:dyDescent="0.3">
      <c r="B33" s="51"/>
      <c r="C33" s="51"/>
      <c r="D33" s="51"/>
      <c r="E33" s="47"/>
      <c r="F33" s="48"/>
      <c r="G33" s="48"/>
      <c r="H33" s="48"/>
      <c r="I33" s="48"/>
      <c r="J33" s="48"/>
      <c r="K33" s="50"/>
      <c r="L33" s="48"/>
      <c r="M33" s="48"/>
      <c r="N33" s="50"/>
    </row>
    <row r="34" spans="2:14" x14ac:dyDescent="0.3">
      <c r="B34" s="100" t="s">
        <v>95</v>
      </c>
      <c r="C34" s="100"/>
      <c r="D34" s="100"/>
      <c r="E34" s="100"/>
      <c r="F34" s="53"/>
      <c r="G34" s="53"/>
      <c r="H34" s="53"/>
      <c r="I34" s="53"/>
      <c r="J34" s="53"/>
      <c r="K34" s="53"/>
      <c r="L34" s="48">
        <f>SUM(L30:L32)</f>
        <v>-57130.859999999986</v>
      </c>
      <c r="M34" s="48">
        <f>SUM(M30:M32)</f>
        <v>-11426.172000000006</v>
      </c>
      <c r="N34" s="52">
        <f>L34+M34</f>
        <v>-68557.031999999992</v>
      </c>
    </row>
    <row r="35" spans="2:14" x14ac:dyDescent="0.3">
      <c r="N35" s="54">
        <f>N28+N34</f>
        <v>-116053.22399999999</v>
      </c>
    </row>
    <row r="36" spans="2:14" x14ac:dyDescent="0.3">
      <c r="B36" s="47" t="s">
        <v>89</v>
      </c>
      <c r="C36" s="47"/>
      <c r="D36" s="47"/>
      <c r="E36" s="47"/>
      <c r="F36" s="48">
        <v>165645.97</v>
      </c>
      <c r="G36" s="48"/>
      <c r="H36" s="48"/>
      <c r="I36" s="48">
        <v>155000</v>
      </c>
      <c r="J36" s="48"/>
      <c r="K36" s="50"/>
      <c r="L36" s="48">
        <f>I36-F36</f>
        <v>-10645.970000000001</v>
      </c>
      <c r="M36" s="50"/>
      <c r="N36" s="50"/>
    </row>
  </sheetData>
  <mergeCells count="21">
    <mergeCell ref="B34:E34"/>
    <mergeCell ref="B30:D30"/>
    <mergeCell ref="B2:L2"/>
    <mergeCell ref="B3:C3"/>
    <mergeCell ref="B4:C4"/>
    <mergeCell ref="B6:D6"/>
    <mergeCell ref="C16:D16"/>
    <mergeCell ref="C17:D17"/>
    <mergeCell ref="B7:D7"/>
    <mergeCell ref="B10:D10"/>
    <mergeCell ref="B11:D11"/>
    <mergeCell ref="B8:D8"/>
    <mergeCell ref="C18:D18"/>
    <mergeCell ref="B19:F19"/>
    <mergeCell ref="B25:D25"/>
    <mergeCell ref="B26:D26"/>
    <mergeCell ref="F22:G22"/>
    <mergeCell ref="I22:J22"/>
    <mergeCell ref="B31:D31"/>
    <mergeCell ref="B32:D32"/>
    <mergeCell ref="B28:E2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1520-1C2B-43BE-B8E5-86D5D33120CA}">
  <dimension ref="A7:L23"/>
  <sheetViews>
    <sheetView workbookViewId="0">
      <selection activeCell="I1" sqref="I1:I1048576"/>
    </sheetView>
  </sheetViews>
  <sheetFormatPr baseColWidth="10" defaultRowHeight="14.4" x14ac:dyDescent="0.3"/>
  <cols>
    <col min="2" max="2" width="14.21875" customWidth="1"/>
    <col min="3" max="3" width="6.109375" customWidth="1"/>
    <col min="6" max="6" width="6.109375" customWidth="1"/>
    <col min="9" max="9" width="6.109375" customWidth="1"/>
    <col min="12" max="12" width="12.21875" bestFit="1" customWidth="1"/>
  </cols>
  <sheetData>
    <row r="7" spans="1:12" ht="15.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A8" s="1"/>
      <c r="B8" s="1"/>
      <c r="C8" s="1"/>
      <c r="D8" s="98" t="s">
        <v>90</v>
      </c>
      <c r="E8" s="98"/>
      <c r="F8" s="1"/>
      <c r="G8" s="98" t="s">
        <v>91</v>
      </c>
      <c r="H8" s="98"/>
      <c r="I8" s="1"/>
      <c r="J8" s="1"/>
      <c r="K8" s="49" t="s">
        <v>84</v>
      </c>
      <c r="L8" s="1"/>
    </row>
    <row r="9" spans="1:12" ht="15.6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1"/>
    </row>
    <row r="10" spans="1:12" x14ac:dyDescent="0.3">
      <c r="A10" s="51" t="s">
        <v>85</v>
      </c>
      <c r="B10" s="47"/>
      <c r="C10" s="47"/>
      <c r="D10" s="50"/>
      <c r="E10" s="50"/>
      <c r="F10" s="50"/>
      <c r="G10" s="50"/>
      <c r="H10" s="50"/>
      <c r="I10" s="50"/>
      <c r="J10" s="48">
        <v>-1492.92</v>
      </c>
      <c r="K10" s="48">
        <f>J10*20%</f>
        <v>-298.584</v>
      </c>
      <c r="L10" s="50"/>
    </row>
    <row r="11" spans="1:12" x14ac:dyDescent="0.3">
      <c r="A11" s="104" t="s">
        <v>86</v>
      </c>
      <c r="B11" s="104"/>
      <c r="C11" s="47"/>
      <c r="D11" s="48">
        <v>174043.62</v>
      </c>
      <c r="E11" s="48">
        <f>D11*20%</f>
        <v>34808.724000000002</v>
      </c>
      <c r="F11" s="48"/>
      <c r="G11" s="48">
        <v>155000</v>
      </c>
      <c r="H11" s="48">
        <f>G11*20%</f>
        <v>31000</v>
      </c>
      <c r="I11" s="50"/>
      <c r="J11" s="48">
        <f>G11-D11</f>
        <v>-19043.619999999995</v>
      </c>
      <c r="K11" s="48">
        <f>H11-E11</f>
        <v>-3808.724000000002</v>
      </c>
      <c r="L11" s="50"/>
    </row>
    <row r="12" spans="1:12" x14ac:dyDescent="0.3">
      <c r="A12" s="104" t="s">
        <v>87</v>
      </c>
      <c r="B12" s="104"/>
      <c r="C12" s="47"/>
      <c r="D12" s="48">
        <v>174043.62</v>
      </c>
      <c r="E12" s="48">
        <f>D12*20%</f>
        <v>34808.724000000002</v>
      </c>
      <c r="F12" s="48"/>
      <c r="G12" s="48">
        <v>155000</v>
      </c>
      <c r="H12" s="48">
        <v>31000</v>
      </c>
      <c r="I12" s="50"/>
      <c r="J12" s="48">
        <f t="shared" ref="J12:K12" si="0">G12-D12</f>
        <v>-19043.619999999995</v>
      </c>
      <c r="K12" s="48">
        <f t="shared" si="0"/>
        <v>-3808.724000000002</v>
      </c>
      <c r="L12" s="50"/>
    </row>
    <row r="13" spans="1:12" x14ac:dyDescent="0.3">
      <c r="A13" s="47"/>
      <c r="B13" s="47"/>
      <c r="C13" s="47"/>
      <c r="D13" s="48"/>
      <c r="E13" s="48"/>
      <c r="F13" s="48"/>
      <c r="G13" s="48"/>
      <c r="H13" s="48"/>
      <c r="I13" s="50"/>
      <c r="J13" s="48"/>
      <c r="K13" s="50"/>
      <c r="L13" s="50"/>
    </row>
    <row r="14" spans="1:12" x14ac:dyDescent="0.3">
      <c r="A14" s="100" t="s">
        <v>92</v>
      </c>
      <c r="B14" s="100"/>
      <c r="C14" s="100"/>
      <c r="D14" s="48"/>
      <c r="E14" s="48"/>
      <c r="F14" s="48"/>
      <c r="G14" s="48"/>
      <c r="H14" s="48"/>
      <c r="I14" s="50"/>
      <c r="J14" s="48">
        <f>SUM(J10:J12)</f>
        <v>-39580.159999999989</v>
      </c>
      <c r="K14" s="48">
        <f>SUM(K10:K12)</f>
        <v>-7916.0320000000038</v>
      </c>
      <c r="L14" s="52">
        <f>J14+K14</f>
        <v>-47496.191999999995</v>
      </c>
    </row>
    <row r="15" spans="1:12" x14ac:dyDescent="0.3">
      <c r="A15" s="47"/>
      <c r="B15" s="47"/>
      <c r="C15" s="47"/>
      <c r="D15" s="48"/>
      <c r="E15" s="48"/>
      <c r="F15" s="48"/>
      <c r="G15" s="48"/>
      <c r="H15" s="48"/>
      <c r="I15" s="50"/>
      <c r="J15" s="48"/>
      <c r="K15" s="48"/>
      <c r="L15" s="48"/>
    </row>
    <row r="16" spans="1:12" x14ac:dyDescent="0.3">
      <c r="A16" s="99" t="s">
        <v>88</v>
      </c>
      <c r="B16" s="99"/>
      <c r="C16" s="47"/>
      <c r="D16" s="48">
        <v>174043.62</v>
      </c>
      <c r="E16" s="48">
        <f>D16*20%</f>
        <v>34808.724000000002</v>
      </c>
      <c r="F16" s="48"/>
      <c r="G16" s="48">
        <v>155000</v>
      </c>
      <c r="H16" s="48">
        <v>31000</v>
      </c>
      <c r="I16" s="50"/>
      <c r="J16" s="48">
        <f t="shared" ref="J16:K18" si="1">G16-D16</f>
        <v>-19043.619999999995</v>
      </c>
      <c r="K16" s="48">
        <f t="shared" si="1"/>
        <v>-3808.724000000002</v>
      </c>
      <c r="L16" s="50"/>
    </row>
    <row r="17" spans="1:12" x14ac:dyDescent="0.3">
      <c r="A17" s="99" t="s">
        <v>93</v>
      </c>
      <c r="B17" s="99"/>
      <c r="C17" s="47"/>
      <c r="D17" s="48">
        <v>174043.62</v>
      </c>
      <c r="E17" s="48">
        <f>D17*20%</f>
        <v>34808.724000000002</v>
      </c>
      <c r="F17" s="48"/>
      <c r="G17" s="48">
        <v>155000</v>
      </c>
      <c r="H17" s="48">
        <v>31000</v>
      </c>
      <c r="I17" s="50"/>
      <c r="J17" s="48">
        <f t="shared" si="1"/>
        <v>-19043.619999999995</v>
      </c>
      <c r="K17" s="48">
        <f t="shared" si="1"/>
        <v>-3808.724000000002</v>
      </c>
      <c r="L17" s="50"/>
    </row>
    <row r="18" spans="1:12" x14ac:dyDescent="0.3">
      <c r="A18" s="99" t="s">
        <v>94</v>
      </c>
      <c r="B18" s="99"/>
      <c r="C18" s="47"/>
      <c r="D18" s="48">
        <v>174043.62</v>
      </c>
      <c r="E18" s="48">
        <f>D18*20%</f>
        <v>34808.724000000002</v>
      </c>
      <c r="F18" s="48"/>
      <c r="G18" s="48">
        <v>155000</v>
      </c>
      <c r="H18" s="48">
        <v>31000</v>
      </c>
      <c r="I18" s="50"/>
      <c r="J18" s="48">
        <f t="shared" si="1"/>
        <v>-19043.619999999995</v>
      </c>
      <c r="K18" s="48">
        <f t="shared" si="1"/>
        <v>-3808.724000000002</v>
      </c>
      <c r="L18" s="50"/>
    </row>
    <row r="19" spans="1:12" x14ac:dyDescent="0.3">
      <c r="A19" s="51"/>
      <c r="B19" s="51"/>
      <c r="C19" s="47"/>
      <c r="D19" s="48"/>
      <c r="E19" s="48"/>
      <c r="F19" s="48"/>
      <c r="G19" s="48"/>
      <c r="H19" s="48"/>
      <c r="I19" s="50"/>
      <c r="J19" s="48"/>
      <c r="K19" s="48"/>
      <c r="L19" s="50"/>
    </row>
    <row r="20" spans="1:12" x14ac:dyDescent="0.3">
      <c r="A20" s="100" t="s">
        <v>95</v>
      </c>
      <c r="B20" s="100"/>
      <c r="C20" s="100"/>
      <c r="D20" s="53"/>
      <c r="E20" s="53"/>
      <c r="F20" s="53"/>
      <c r="G20" s="53"/>
      <c r="H20" s="53"/>
      <c r="I20" s="53"/>
      <c r="J20" s="48">
        <f>SUM(J16:J18)</f>
        <v>-57130.859999999986</v>
      </c>
      <c r="K20" s="48">
        <f>SUM(K16:K18)</f>
        <v>-11426.172000000006</v>
      </c>
      <c r="L20" s="52">
        <f>J20+K20</f>
        <v>-68557.031999999992</v>
      </c>
    </row>
    <row r="21" spans="1:12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4">
        <f>L14+L20</f>
        <v>-116053.22399999999</v>
      </c>
    </row>
    <row r="22" spans="1:12" x14ac:dyDescent="0.3">
      <c r="A22" s="47" t="s">
        <v>89</v>
      </c>
      <c r="B22" s="47"/>
      <c r="C22" s="47"/>
      <c r="D22" s="48">
        <v>165645.97</v>
      </c>
      <c r="E22" s="48"/>
      <c r="F22" s="48"/>
      <c r="G22" s="48">
        <v>155000</v>
      </c>
      <c r="H22" s="48"/>
      <c r="I22" s="50"/>
      <c r="J22" s="48">
        <f>G22-D22</f>
        <v>-10645.970000000001</v>
      </c>
      <c r="K22" s="50"/>
      <c r="L22" s="50"/>
    </row>
    <row r="23" spans="1:12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9">
    <mergeCell ref="A17:B17"/>
    <mergeCell ref="A18:B18"/>
    <mergeCell ref="A20:C20"/>
    <mergeCell ref="D8:E8"/>
    <mergeCell ref="G8:H8"/>
    <mergeCell ref="A11:B11"/>
    <mergeCell ref="A12:B12"/>
    <mergeCell ref="A14:C14"/>
    <mergeCell ref="A16:B16"/>
  </mergeCells>
  <pageMargins left="0.7" right="0.7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B373-E260-49C4-843A-8DB007DE0832}">
  <sheetPr>
    <pageSetUpPr fitToPage="1"/>
  </sheetPr>
  <dimension ref="B2:L47"/>
  <sheetViews>
    <sheetView topLeftCell="A19" workbookViewId="0">
      <selection activeCell="B37" sqref="B37:D39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7" width="11.5546875" style="1"/>
    <col min="8" max="8" width="12.33203125" style="1" bestFit="1" customWidth="1"/>
    <col min="9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4" t="s">
        <v>67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9" t="s">
        <v>63</v>
      </c>
      <c r="C6" s="90"/>
      <c r="D6" s="91"/>
      <c r="E6" s="19"/>
      <c r="F6" s="16">
        <v>174043.62</v>
      </c>
      <c r="G6" s="16"/>
      <c r="H6" s="20" t="s">
        <v>9</v>
      </c>
      <c r="I6" s="16">
        <f>F6*20%</f>
        <v>34808.724000000002</v>
      </c>
      <c r="J6" s="16">
        <f>SUM(E6:I6)</f>
        <v>208852.34399999998</v>
      </c>
      <c r="K6" s="16">
        <v>208852.34</v>
      </c>
      <c r="L6" s="16">
        <f t="shared" ref="L6:L10" si="0">J6-K6</f>
        <v>3.999999986262992E-3</v>
      </c>
    </row>
    <row r="7" spans="2:12" ht="15.6" customHeight="1" x14ac:dyDescent="0.3">
      <c r="B7" s="9" t="s">
        <v>40</v>
      </c>
      <c r="C7" s="32"/>
      <c r="D7" s="6"/>
      <c r="E7" s="19"/>
      <c r="F7" s="20" t="s">
        <v>9</v>
      </c>
      <c r="G7" s="20" t="s">
        <v>9</v>
      </c>
      <c r="H7" s="16">
        <v>-25800</v>
      </c>
      <c r="I7" s="16">
        <f>H7*20%</f>
        <v>-5160</v>
      </c>
      <c r="J7" s="16">
        <f t="shared" ref="J7:J10" si="1">SUM(E7:I7)</f>
        <v>-30960</v>
      </c>
      <c r="K7" s="16">
        <v>-30960</v>
      </c>
      <c r="L7" s="16">
        <f t="shared" si="0"/>
        <v>0</v>
      </c>
    </row>
    <row r="8" spans="2:12" ht="15.6" customHeight="1" x14ac:dyDescent="0.3">
      <c r="B8" s="9" t="s">
        <v>70</v>
      </c>
      <c r="C8" s="32"/>
      <c r="D8" s="6"/>
      <c r="E8" s="19"/>
      <c r="F8" s="20" t="s">
        <v>9</v>
      </c>
      <c r="G8" s="20" t="s">
        <v>9</v>
      </c>
      <c r="H8" s="16">
        <v>27373</v>
      </c>
      <c r="I8" s="16">
        <f>H8*20%</f>
        <v>5474.6</v>
      </c>
      <c r="J8" s="16">
        <f t="shared" ref="J8" si="2">SUM(E8:I8)</f>
        <v>32847.599999999999</v>
      </c>
      <c r="K8" s="16">
        <v>32847.599999999999</v>
      </c>
      <c r="L8" s="16">
        <f t="shared" ref="L8" si="3">J8-K8</f>
        <v>0</v>
      </c>
    </row>
    <row r="9" spans="2:12" x14ac:dyDescent="0.3">
      <c r="B9" s="9" t="s">
        <v>39</v>
      </c>
      <c r="C9" s="15"/>
      <c r="D9" s="8"/>
      <c r="E9" s="19"/>
      <c r="F9" s="20" t="s">
        <v>9</v>
      </c>
      <c r="G9" s="16">
        <v>2200</v>
      </c>
      <c r="H9" s="20"/>
      <c r="I9" s="16"/>
      <c r="J9" s="16">
        <f t="shared" si="1"/>
        <v>2200</v>
      </c>
      <c r="K9" s="16">
        <v>2200</v>
      </c>
      <c r="L9" s="16">
        <f t="shared" si="0"/>
        <v>0</v>
      </c>
    </row>
    <row r="10" spans="2:12" x14ac:dyDescent="0.3">
      <c r="B10" s="9" t="s">
        <v>48</v>
      </c>
      <c r="C10" s="15"/>
      <c r="D10" s="8"/>
      <c r="E10" s="19"/>
      <c r="F10" s="20"/>
      <c r="G10" s="16"/>
      <c r="H10" s="20"/>
      <c r="I10" s="16"/>
      <c r="J10" s="16">
        <f t="shared" si="1"/>
        <v>0</v>
      </c>
      <c r="K10" s="16"/>
      <c r="L10" s="16">
        <f t="shared" si="0"/>
        <v>0</v>
      </c>
    </row>
    <row r="11" spans="2:12" ht="15.6" customHeight="1" thickBot="1" x14ac:dyDescent="0.35">
      <c r="B11" s="10"/>
      <c r="C11" s="79" t="s">
        <v>27</v>
      </c>
      <c r="D11" s="80"/>
      <c r="E11" s="17">
        <f>SUM(E6:E10)</f>
        <v>0</v>
      </c>
      <c r="F11" s="17">
        <f>SUM(F6:F10)</f>
        <v>174043.62</v>
      </c>
      <c r="G11" s="17">
        <f>SUM(G6:G10)</f>
        <v>2200</v>
      </c>
      <c r="H11" s="17">
        <f>SUM(H6:H10)</f>
        <v>1573</v>
      </c>
      <c r="I11" s="17">
        <f>ROUNDDOWN(SUM(I6:I10),2)</f>
        <v>35123.32</v>
      </c>
      <c r="J11" s="17">
        <f>ROUNDDOWN(SUM(J6:J10),2)</f>
        <v>212939.94</v>
      </c>
      <c r="K11" s="17">
        <f>SUM(K6:K10)</f>
        <v>212939.94</v>
      </c>
      <c r="L11" s="17">
        <f>ROUNDDOWN(SUM(L6:L10),2)</f>
        <v>0</v>
      </c>
    </row>
    <row r="12" spans="2:12" x14ac:dyDescent="0.3">
      <c r="B12" s="11" t="s">
        <v>9</v>
      </c>
      <c r="C12" s="92"/>
      <c r="D12" s="93"/>
      <c r="E12" s="21" t="s">
        <v>9</v>
      </c>
      <c r="F12" s="20" t="s">
        <v>9</v>
      </c>
      <c r="G12" s="20" t="s">
        <v>9</v>
      </c>
      <c r="H12" s="20" t="s">
        <v>9</v>
      </c>
      <c r="I12" s="20" t="s">
        <v>9</v>
      </c>
      <c r="J12" s="20" t="s">
        <v>9</v>
      </c>
      <c r="K12" s="20" t="s">
        <v>9</v>
      </c>
      <c r="L12" s="21" t="s">
        <v>9</v>
      </c>
    </row>
    <row r="13" spans="2:12" ht="16.2" thickBot="1" x14ac:dyDescent="0.35">
      <c r="B13" s="12" t="s">
        <v>13</v>
      </c>
      <c r="C13" s="94"/>
      <c r="D13" s="95"/>
      <c r="E13" s="18">
        <f>E11</f>
        <v>0</v>
      </c>
      <c r="F13" s="18">
        <f>F11</f>
        <v>174043.62</v>
      </c>
      <c r="G13" s="18">
        <f t="shared" ref="G13:L13" si="4">G11</f>
        <v>2200</v>
      </c>
      <c r="H13" s="18">
        <f t="shared" si="4"/>
        <v>1573</v>
      </c>
      <c r="I13" s="18">
        <f>I11</f>
        <v>35123.32</v>
      </c>
      <c r="J13" s="18">
        <f t="shared" si="4"/>
        <v>212939.94</v>
      </c>
      <c r="K13" s="18">
        <f t="shared" si="4"/>
        <v>212939.94</v>
      </c>
      <c r="L13" s="18">
        <f t="shared" si="4"/>
        <v>0</v>
      </c>
    </row>
    <row r="14" spans="2:12" x14ac:dyDescent="0.3">
      <c r="B14" s="29" t="s">
        <v>14</v>
      </c>
      <c r="C14" s="30"/>
      <c r="D14" s="31"/>
      <c r="E14" s="5" t="s">
        <v>9</v>
      </c>
      <c r="F14" s="5" t="s">
        <v>9</v>
      </c>
      <c r="G14" s="5" t="s">
        <v>9</v>
      </c>
      <c r="H14" s="5" t="s">
        <v>9</v>
      </c>
      <c r="I14" s="5" t="s">
        <v>9</v>
      </c>
      <c r="J14" s="5" t="s">
        <v>9</v>
      </c>
      <c r="K14" s="5" t="s">
        <v>9</v>
      </c>
      <c r="L14" s="5" t="s">
        <v>9</v>
      </c>
    </row>
    <row r="15" spans="2:12" ht="30" customHeight="1" x14ac:dyDescent="0.3">
      <c r="B15" s="9"/>
      <c r="C15" s="96" t="s">
        <v>15</v>
      </c>
      <c r="D15" s="97"/>
      <c r="E15" s="6" t="s">
        <v>18</v>
      </c>
      <c r="F15" s="7" t="s">
        <v>9</v>
      </c>
      <c r="G15" s="7" t="s">
        <v>9</v>
      </c>
      <c r="H15" s="7" t="s">
        <v>9</v>
      </c>
      <c r="I15" s="7" t="s">
        <v>9</v>
      </c>
      <c r="J15" s="7" t="s">
        <v>9</v>
      </c>
      <c r="K15" s="7" t="s">
        <v>9</v>
      </c>
      <c r="L15" s="7" t="s">
        <v>9</v>
      </c>
    </row>
    <row r="16" spans="2:12" x14ac:dyDescent="0.3">
      <c r="B16" s="9" t="s">
        <v>28</v>
      </c>
      <c r="D16" s="23" t="s">
        <v>17</v>
      </c>
      <c r="E16" s="25" t="s">
        <v>9</v>
      </c>
      <c r="F16" s="16" t="s">
        <v>9</v>
      </c>
      <c r="G16" s="16" t="s">
        <v>9</v>
      </c>
      <c r="H16" s="20" t="s">
        <v>9</v>
      </c>
      <c r="I16" s="16" t="s">
        <v>9</v>
      </c>
      <c r="J16" s="20" t="s">
        <v>9</v>
      </c>
      <c r="K16" s="20" t="s">
        <v>9</v>
      </c>
      <c r="L16" s="27" t="s">
        <v>9</v>
      </c>
    </row>
    <row r="17" spans="2:12" x14ac:dyDescent="0.3">
      <c r="B17" s="9" t="s">
        <v>29</v>
      </c>
      <c r="C17" s="23"/>
      <c r="D17" s="6"/>
      <c r="E17" s="16" t="s">
        <v>9</v>
      </c>
      <c r="F17" s="16" t="s">
        <v>9</v>
      </c>
      <c r="G17" s="16" t="s">
        <v>9</v>
      </c>
      <c r="H17" s="16" t="s">
        <v>9</v>
      </c>
      <c r="I17" s="16" t="s">
        <v>9</v>
      </c>
      <c r="J17" s="16" t="s">
        <v>9</v>
      </c>
      <c r="K17" s="16" t="s">
        <v>9</v>
      </c>
      <c r="L17" s="27"/>
    </row>
    <row r="18" spans="2:12" x14ac:dyDescent="0.3">
      <c r="B18" s="9" t="s">
        <v>16</v>
      </c>
      <c r="C18" s="23"/>
      <c r="D18" s="6"/>
      <c r="E18" s="16"/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23</v>
      </c>
      <c r="K18" s="16"/>
      <c r="L18" s="27"/>
    </row>
    <row r="19" spans="2:12" ht="15.6" customHeight="1" x14ac:dyDescent="0.3">
      <c r="B19" s="13"/>
      <c r="C19" s="23"/>
      <c r="D19" s="6"/>
      <c r="E19" s="16" t="s">
        <v>18</v>
      </c>
      <c r="F19" s="16" t="s">
        <v>9</v>
      </c>
      <c r="G19" s="16" t="s">
        <v>9</v>
      </c>
      <c r="H19" s="16" t="s">
        <v>9</v>
      </c>
      <c r="I19" s="16" t="s">
        <v>9</v>
      </c>
      <c r="J19" s="26"/>
      <c r="K19" s="28"/>
      <c r="L19" s="27"/>
    </row>
    <row r="20" spans="2:12" ht="16.2" thickBot="1" x14ac:dyDescent="0.35">
      <c r="B20" s="14"/>
      <c r="C20" s="79" t="s">
        <v>12</v>
      </c>
      <c r="D20" s="80"/>
      <c r="E20" s="17">
        <f>SUM(E16:E18)</f>
        <v>0</v>
      </c>
      <c r="F20" s="17">
        <f t="shared" ref="F20:L20" si="5">SUM(F16:F18)</f>
        <v>0</v>
      </c>
      <c r="G20" s="17">
        <f t="shared" si="5"/>
        <v>0</v>
      </c>
      <c r="H20" s="17">
        <f t="shared" si="5"/>
        <v>0</v>
      </c>
      <c r="I20" s="17">
        <f>SUM(I16:I18)</f>
        <v>0</v>
      </c>
      <c r="J20" s="17">
        <f t="shared" si="5"/>
        <v>0</v>
      </c>
      <c r="K20" s="17">
        <f t="shared" si="5"/>
        <v>0</v>
      </c>
      <c r="L20" s="17">
        <f t="shared" si="5"/>
        <v>0</v>
      </c>
    </row>
    <row r="21" spans="2:12" x14ac:dyDescent="0.3">
      <c r="B21" s="11" t="s">
        <v>9</v>
      </c>
      <c r="C21" s="92"/>
      <c r="D21" s="93"/>
      <c r="E21" s="20" t="s">
        <v>9</v>
      </c>
      <c r="F21" s="20" t="s">
        <v>9</v>
      </c>
      <c r="G21" s="20" t="s">
        <v>9</v>
      </c>
      <c r="H21" s="20" t="s">
        <v>9</v>
      </c>
      <c r="I21" s="20" t="s">
        <v>9</v>
      </c>
      <c r="J21" s="20" t="s">
        <v>9</v>
      </c>
      <c r="K21" s="20" t="s">
        <v>9</v>
      </c>
      <c r="L21" s="7" t="s">
        <v>9</v>
      </c>
    </row>
    <row r="22" spans="2:12" ht="16.2" thickBot="1" x14ac:dyDescent="0.35">
      <c r="B22" s="12" t="s">
        <v>13</v>
      </c>
      <c r="C22" s="94"/>
      <c r="D22" s="95"/>
      <c r="E22" s="18">
        <f>E20</f>
        <v>0</v>
      </c>
      <c r="F22" s="18">
        <f t="shared" ref="F22:L22" si="6">F20</f>
        <v>0</v>
      </c>
      <c r="G22" s="18">
        <f t="shared" si="6"/>
        <v>0</v>
      </c>
      <c r="H22" s="18">
        <f t="shared" si="6"/>
        <v>0</v>
      </c>
      <c r="I22" s="18">
        <f>I20</f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</row>
    <row r="23" spans="2:12" ht="15.6" customHeight="1" x14ac:dyDescent="0.3">
      <c r="B23" s="81" t="s">
        <v>19</v>
      </c>
      <c r="C23" s="82"/>
      <c r="D23" s="83"/>
      <c r="E23" s="5" t="s">
        <v>9</v>
      </c>
      <c r="F23" s="5" t="s">
        <v>9</v>
      </c>
      <c r="G23" s="5" t="s">
        <v>9</v>
      </c>
      <c r="H23" s="5" t="s">
        <v>9</v>
      </c>
      <c r="I23" s="5" t="s">
        <v>9</v>
      </c>
      <c r="J23" s="5" t="s">
        <v>9</v>
      </c>
      <c r="K23" s="5" t="s">
        <v>9</v>
      </c>
      <c r="L23" s="5" t="s">
        <v>9</v>
      </c>
    </row>
    <row r="24" spans="2:12" ht="30" customHeight="1" x14ac:dyDescent="0.3">
      <c r="B24" s="9" t="s">
        <v>24</v>
      </c>
      <c r="C24" s="38" t="s">
        <v>45</v>
      </c>
      <c r="D24" s="32" t="s">
        <v>15</v>
      </c>
      <c r="E24" s="24" t="s">
        <v>18</v>
      </c>
      <c r="F24" s="7" t="s">
        <v>9</v>
      </c>
      <c r="G24" s="7" t="s">
        <v>9</v>
      </c>
      <c r="H24" s="7" t="s">
        <v>9</v>
      </c>
      <c r="I24" s="7" t="s">
        <v>9</v>
      </c>
      <c r="J24" s="7" t="s">
        <v>9</v>
      </c>
      <c r="K24" s="7" t="s">
        <v>9</v>
      </c>
      <c r="L24" s="7" t="s">
        <v>9</v>
      </c>
    </row>
    <row r="25" spans="2:12" x14ac:dyDescent="0.3">
      <c r="B25" s="33" t="s">
        <v>30</v>
      </c>
      <c r="C25" s="38"/>
      <c r="D25" s="23" t="s">
        <v>20</v>
      </c>
      <c r="E25" s="25" t="s">
        <v>9</v>
      </c>
      <c r="F25" s="16" t="s">
        <v>9</v>
      </c>
      <c r="G25" s="16" t="s">
        <v>9</v>
      </c>
      <c r="H25" s="20" t="s">
        <v>9</v>
      </c>
      <c r="I25" s="16" t="s">
        <v>9</v>
      </c>
      <c r="J25" s="20" t="s">
        <v>9</v>
      </c>
      <c r="K25" s="20" t="s">
        <v>9</v>
      </c>
      <c r="L25" s="27" t="s">
        <v>9</v>
      </c>
    </row>
    <row r="26" spans="2:12" x14ac:dyDescent="0.3">
      <c r="B26" s="44" t="s">
        <v>74</v>
      </c>
      <c r="C26" s="23"/>
      <c r="D26" s="6"/>
      <c r="E26" s="16" t="s">
        <v>9</v>
      </c>
      <c r="F26" s="16" t="s">
        <v>9</v>
      </c>
      <c r="G26" s="16" t="s">
        <v>9</v>
      </c>
      <c r="H26" s="16" t="s">
        <v>9</v>
      </c>
      <c r="I26" s="16" t="s">
        <v>9</v>
      </c>
      <c r="J26" s="16" t="s">
        <v>9</v>
      </c>
      <c r="K26" s="16" t="s">
        <v>9</v>
      </c>
      <c r="L26" s="27"/>
    </row>
    <row r="27" spans="2:12" ht="14.4" customHeight="1" x14ac:dyDescent="0.3">
      <c r="B27" s="77" t="s">
        <v>64</v>
      </c>
      <c r="C27" s="74"/>
      <c r="D27" s="78"/>
      <c r="E27" s="19"/>
      <c r="F27" s="16">
        <v>1263.29</v>
      </c>
      <c r="G27" s="16">
        <v>10</v>
      </c>
      <c r="H27" s="34"/>
      <c r="I27" s="34"/>
      <c r="J27" s="16">
        <f>SUM(E27:I27)</f>
        <v>1273.29</v>
      </c>
      <c r="K27" s="16">
        <v>1273.29</v>
      </c>
      <c r="L27" s="16">
        <f>J27-K27</f>
        <v>0</v>
      </c>
    </row>
    <row r="28" spans="2:12" ht="14.4" customHeight="1" x14ac:dyDescent="0.3">
      <c r="B28" s="77" t="s">
        <v>75</v>
      </c>
      <c r="C28" s="74"/>
      <c r="D28" s="78"/>
      <c r="E28" s="19"/>
      <c r="F28" s="16">
        <v>463.21</v>
      </c>
      <c r="G28" s="16">
        <v>3.67</v>
      </c>
      <c r="H28" s="34"/>
      <c r="I28" s="34"/>
      <c r="J28" s="16">
        <f t="shared" ref="J28:J29" si="7">SUM(E28:I28)</f>
        <v>466.88</v>
      </c>
      <c r="K28" s="16">
        <v>466.88</v>
      </c>
      <c r="L28" s="16">
        <f>J28-K28</f>
        <v>0</v>
      </c>
    </row>
    <row r="29" spans="2:12" ht="14.4" customHeight="1" x14ac:dyDescent="0.3">
      <c r="B29" s="77" t="s">
        <v>66</v>
      </c>
      <c r="C29" s="74"/>
      <c r="D29" s="78"/>
      <c r="E29" s="19"/>
      <c r="F29" s="16">
        <v>0</v>
      </c>
      <c r="G29" s="16">
        <v>0</v>
      </c>
      <c r="H29" s="34"/>
      <c r="I29" s="34"/>
      <c r="J29" s="16">
        <f t="shared" si="7"/>
        <v>0</v>
      </c>
      <c r="K29" s="16"/>
      <c r="L29" s="16">
        <f>J29-K29</f>
        <v>0</v>
      </c>
    </row>
    <row r="30" spans="2:12" ht="16.2" customHeight="1" thickBot="1" x14ac:dyDescent="0.35">
      <c r="B30" s="22"/>
      <c r="C30" s="79" t="s">
        <v>12</v>
      </c>
      <c r="D30" s="80"/>
      <c r="E30" s="17">
        <f>SUM(E27:E29)</f>
        <v>0</v>
      </c>
      <c r="F30" s="17">
        <f>SUM(F27:F29)</f>
        <v>1726.5</v>
      </c>
      <c r="G30" s="17">
        <f t="shared" ref="G30:L30" si="8">SUM(G27:G29)</f>
        <v>13.67</v>
      </c>
      <c r="H30" s="17">
        <f t="shared" si="8"/>
        <v>0</v>
      </c>
      <c r="I30" s="17">
        <f>SUM(I27:I29)</f>
        <v>0</v>
      </c>
      <c r="J30" s="17">
        <f t="shared" si="8"/>
        <v>1740.17</v>
      </c>
      <c r="K30" s="17">
        <f t="shared" si="8"/>
        <v>1740.17</v>
      </c>
      <c r="L30" s="17">
        <f t="shared" si="8"/>
        <v>0</v>
      </c>
    </row>
    <row r="31" spans="2:12" x14ac:dyDescent="0.3">
      <c r="B31" s="72" t="s">
        <v>9</v>
      </c>
      <c r="C31" s="75"/>
      <c r="D31" s="76"/>
      <c r="E31" s="21" t="s">
        <v>9</v>
      </c>
      <c r="F31" s="20" t="s">
        <v>9</v>
      </c>
      <c r="G31" s="20" t="s">
        <v>9</v>
      </c>
      <c r="H31" s="20" t="s">
        <v>9</v>
      </c>
      <c r="I31" s="20" t="s">
        <v>9</v>
      </c>
      <c r="J31" s="20" t="s">
        <v>9</v>
      </c>
      <c r="K31" s="20" t="s">
        <v>9</v>
      </c>
      <c r="L31" s="20" t="s">
        <v>9</v>
      </c>
    </row>
    <row r="32" spans="2:12" ht="16.2" thickBot="1" x14ac:dyDescent="0.35">
      <c r="B32" s="56" t="s">
        <v>13</v>
      </c>
      <c r="C32" s="57"/>
      <c r="D32" s="58"/>
      <c r="E32" s="18">
        <f>E30</f>
        <v>0</v>
      </c>
      <c r="F32" s="18">
        <f>F30</f>
        <v>1726.5</v>
      </c>
      <c r="G32" s="18">
        <f t="shared" ref="G32:L32" si="9">G30</f>
        <v>13.67</v>
      </c>
      <c r="H32" s="18">
        <f t="shared" si="9"/>
        <v>0</v>
      </c>
      <c r="I32" s="18">
        <f>I30</f>
        <v>0</v>
      </c>
      <c r="J32" s="18">
        <f t="shared" si="9"/>
        <v>1740.17</v>
      </c>
      <c r="K32" s="18">
        <f t="shared" si="9"/>
        <v>1740.17</v>
      </c>
      <c r="L32" s="18">
        <f t="shared" si="9"/>
        <v>0</v>
      </c>
    </row>
    <row r="33" spans="2:12" ht="15.6" customHeight="1" x14ac:dyDescent="0.3">
      <c r="B33" s="81" t="s">
        <v>33</v>
      </c>
      <c r="C33" s="82"/>
      <c r="D33" s="83"/>
      <c r="E33" s="5" t="s">
        <v>9</v>
      </c>
      <c r="F33" s="5" t="s">
        <v>9</v>
      </c>
      <c r="G33" s="5" t="s">
        <v>9</v>
      </c>
      <c r="H33" s="5" t="s">
        <v>9</v>
      </c>
      <c r="I33" s="5" t="s">
        <v>9</v>
      </c>
      <c r="J33" s="5" t="s">
        <v>9</v>
      </c>
      <c r="K33" s="5" t="s">
        <v>9</v>
      </c>
      <c r="L33" s="5" t="s">
        <v>9</v>
      </c>
    </row>
    <row r="34" spans="2:12" ht="30" customHeight="1" x14ac:dyDescent="0.3">
      <c r="B34" s="39" t="s">
        <v>46</v>
      </c>
      <c r="C34" s="43" t="s">
        <v>47</v>
      </c>
      <c r="D34" s="32" t="s">
        <v>15</v>
      </c>
      <c r="E34" s="24" t="s">
        <v>18</v>
      </c>
      <c r="F34" s="7" t="s">
        <v>9</v>
      </c>
      <c r="G34" s="7" t="s">
        <v>9</v>
      </c>
      <c r="H34" s="7" t="s">
        <v>9</v>
      </c>
      <c r="I34" s="7" t="s">
        <v>9</v>
      </c>
      <c r="J34" s="7" t="s">
        <v>9</v>
      </c>
      <c r="K34" s="7" t="s">
        <v>9</v>
      </c>
      <c r="L34" s="7" t="s">
        <v>9</v>
      </c>
    </row>
    <row r="35" spans="2:12" x14ac:dyDescent="0.3">
      <c r="B35" s="33" t="s">
        <v>34</v>
      </c>
      <c r="D35" s="23" t="s">
        <v>35</v>
      </c>
      <c r="E35" s="25" t="s">
        <v>9</v>
      </c>
      <c r="F35" s="16" t="s">
        <v>9</v>
      </c>
      <c r="G35" s="16" t="s">
        <v>9</v>
      </c>
      <c r="H35" s="20" t="s">
        <v>9</v>
      </c>
      <c r="I35" s="16" t="s">
        <v>9</v>
      </c>
      <c r="J35" s="20" t="s">
        <v>9</v>
      </c>
      <c r="K35" s="20" t="s">
        <v>9</v>
      </c>
      <c r="L35" s="27" t="s">
        <v>9</v>
      </c>
    </row>
    <row r="36" spans="2:12" x14ac:dyDescent="0.3">
      <c r="B36" s="9" t="s">
        <v>29</v>
      </c>
      <c r="C36" s="23"/>
      <c r="D36" s="6"/>
      <c r="E36" s="16" t="s">
        <v>9</v>
      </c>
      <c r="F36" s="16" t="s">
        <v>9</v>
      </c>
      <c r="G36" s="16" t="s">
        <v>9</v>
      </c>
      <c r="H36" s="16" t="s">
        <v>9</v>
      </c>
      <c r="I36" s="16" t="s">
        <v>9</v>
      </c>
      <c r="J36" s="16" t="s">
        <v>9</v>
      </c>
      <c r="K36" s="16" t="s">
        <v>9</v>
      </c>
      <c r="L36" s="27"/>
    </row>
    <row r="37" spans="2:12" ht="14.4" customHeight="1" x14ac:dyDescent="0.3">
      <c r="B37" s="77" t="s">
        <v>64</v>
      </c>
      <c r="C37" s="74"/>
      <c r="D37" s="78"/>
      <c r="E37" s="19"/>
      <c r="F37" s="16">
        <v>85.36</v>
      </c>
      <c r="G37" s="16">
        <v>0</v>
      </c>
      <c r="H37" s="34"/>
      <c r="I37" s="34">
        <f>ROUNDDOWN(F37*20%,2)</f>
        <v>17.07</v>
      </c>
      <c r="J37" s="16">
        <f>SUM(E37:I37)</f>
        <v>102.43</v>
      </c>
      <c r="K37" s="16">
        <v>102.43</v>
      </c>
      <c r="L37" s="16">
        <f>J37-K37</f>
        <v>0</v>
      </c>
    </row>
    <row r="38" spans="2:12" ht="14.4" customHeight="1" x14ac:dyDescent="0.3">
      <c r="B38" s="77" t="s">
        <v>65</v>
      </c>
      <c r="C38" s="74"/>
      <c r="D38" s="78"/>
      <c r="E38" s="19"/>
      <c r="F38" s="16">
        <v>85.36</v>
      </c>
      <c r="G38" s="16">
        <v>0</v>
      </c>
      <c r="H38" s="34"/>
      <c r="I38" s="34">
        <f t="shared" ref="I38:I39" si="10">ROUNDDOWN(F38*20%,2)</f>
        <v>17.07</v>
      </c>
      <c r="J38" s="16">
        <f t="shared" ref="J38:J39" si="11">SUM(E38:I38)</f>
        <v>102.43</v>
      </c>
      <c r="K38" s="16">
        <v>102.43</v>
      </c>
      <c r="L38" s="16">
        <f>J38-K38</f>
        <v>0</v>
      </c>
    </row>
    <row r="39" spans="2:12" ht="14.4" customHeight="1" x14ac:dyDescent="0.3">
      <c r="B39" s="77" t="s">
        <v>66</v>
      </c>
      <c r="C39" s="74"/>
      <c r="D39" s="78"/>
      <c r="E39" s="19"/>
      <c r="F39" s="16">
        <v>85.36</v>
      </c>
      <c r="G39" s="16">
        <v>0</v>
      </c>
      <c r="H39" s="34"/>
      <c r="I39" s="34">
        <f t="shared" si="10"/>
        <v>17.07</v>
      </c>
      <c r="J39" s="16">
        <f t="shared" si="11"/>
        <v>102.43</v>
      </c>
      <c r="K39" s="16">
        <v>102.43</v>
      </c>
      <c r="L39" s="16">
        <f>J39-K39</f>
        <v>0</v>
      </c>
    </row>
    <row r="40" spans="2:12" ht="16.2" customHeight="1" thickBot="1" x14ac:dyDescent="0.35">
      <c r="B40" s="22"/>
      <c r="C40" s="79" t="s">
        <v>12</v>
      </c>
      <c r="D40" s="80"/>
      <c r="E40" s="17">
        <f>SUM(E37:E39)</f>
        <v>0</v>
      </c>
      <c r="F40" s="17">
        <f>SUM(F37:F39)</f>
        <v>256.08</v>
      </c>
      <c r="G40" s="17">
        <f t="shared" ref="G40:L40" si="12">SUM(G37:G39)</f>
        <v>0</v>
      </c>
      <c r="H40" s="17">
        <f t="shared" si="12"/>
        <v>0</v>
      </c>
      <c r="I40" s="17">
        <f t="shared" si="12"/>
        <v>51.21</v>
      </c>
      <c r="J40" s="17">
        <f t="shared" si="12"/>
        <v>307.29000000000002</v>
      </c>
      <c r="K40" s="17">
        <f t="shared" si="12"/>
        <v>307.29000000000002</v>
      </c>
      <c r="L40" s="17">
        <f t="shared" si="12"/>
        <v>0</v>
      </c>
    </row>
    <row r="41" spans="2:12" x14ac:dyDescent="0.3">
      <c r="B41" s="72" t="s">
        <v>9</v>
      </c>
      <c r="C41" s="75"/>
      <c r="D41" s="76"/>
      <c r="E41" s="21" t="s">
        <v>9</v>
      </c>
      <c r="F41" s="20" t="s">
        <v>9</v>
      </c>
      <c r="G41" s="20" t="s">
        <v>9</v>
      </c>
      <c r="H41" s="20" t="s">
        <v>9</v>
      </c>
      <c r="I41" s="20" t="s">
        <v>9</v>
      </c>
      <c r="J41" s="20" t="s">
        <v>9</v>
      </c>
      <c r="K41" s="20" t="s">
        <v>9</v>
      </c>
      <c r="L41" s="20" t="s">
        <v>9</v>
      </c>
    </row>
    <row r="42" spans="2:12" ht="16.2" thickBot="1" x14ac:dyDescent="0.35">
      <c r="B42" s="56" t="s">
        <v>13</v>
      </c>
      <c r="C42" s="57"/>
      <c r="D42" s="58"/>
      <c r="E42" s="18">
        <f>E40</f>
        <v>0</v>
      </c>
      <c r="F42" s="18">
        <f>F40</f>
        <v>256.08</v>
      </c>
      <c r="G42" s="18">
        <f t="shared" ref="G42:L42" si="13">G40</f>
        <v>0</v>
      </c>
      <c r="H42" s="18">
        <f t="shared" si="13"/>
        <v>0</v>
      </c>
      <c r="I42" s="18">
        <f>I40</f>
        <v>51.21</v>
      </c>
      <c r="J42" s="18">
        <f t="shared" si="13"/>
        <v>307.29000000000002</v>
      </c>
      <c r="K42" s="18">
        <f t="shared" si="13"/>
        <v>307.29000000000002</v>
      </c>
      <c r="L42" s="18">
        <f t="shared" si="13"/>
        <v>0</v>
      </c>
    </row>
    <row r="43" spans="2:12" x14ac:dyDescent="0.3">
      <c r="B43" s="59" t="s">
        <v>21</v>
      </c>
      <c r="C43" s="60"/>
      <c r="D43" s="61"/>
      <c r="E43" s="35" t="s">
        <v>9</v>
      </c>
      <c r="F43" s="36"/>
      <c r="G43" s="36"/>
      <c r="H43" s="36"/>
      <c r="I43" s="36"/>
      <c r="J43" s="36"/>
      <c r="K43" s="36"/>
      <c r="L43" s="36"/>
    </row>
    <row r="44" spans="2:12" x14ac:dyDescent="0.3">
      <c r="B44" s="62"/>
      <c r="C44" s="63"/>
      <c r="D44" s="64"/>
      <c r="E44" s="36">
        <f>E13+E22+E32</f>
        <v>0</v>
      </c>
      <c r="F44" s="36">
        <f>F13+F22+F32+F42</f>
        <v>176026.19999999998</v>
      </c>
      <c r="G44" s="36">
        <f t="shared" ref="G44:L44" si="14">G13+G22+G32+G42</f>
        <v>2213.67</v>
      </c>
      <c r="H44" s="36">
        <f t="shared" si="14"/>
        <v>1573</v>
      </c>
      <c r="I44" s="36">
        <f>I13+I22+I32+I42</f>
        <v>35174.53</v>
      </c>
      <c r="J44" s="36">
        <f t="shared" si="14"/>
        <v>214987.40000000002</v>
      </c>
      <c r="K44" s="36">
        <f t="shared" si="14"/>
        <v>214987.40000000002</v>
      </c>
      <c r="L44" s="36">
        <f t="shared" si="14"/>
        <v>0</v>
      </c>
    </row>
    <row r="45" spans="2:12" ht="16.2" thickBot="1" x14ac:dyDescent="0.35">
      <c r="B45" s="65"/>
      <c r="C45" s="66"/>
      <c r="D45" s="67"/>
      <c r="E45" s="18" t="s">
        <v>9</v>
      </c>
      <c r="F45" s="36"/>
      <c r="G45" s="36"/>
      <c r="H45" s="36"/>
      <c r="I45" s="36"/>
      <c r="J45" s="36"/>
      <c r="K45" s="36"/>
      <c r="L45" s="36"/>
    </row>
    <row r="46" spans="2:12" ht="45" customHeight="1" thickBot="1" x14ac:dyDescent="0.35">
      <c r="B46" s="68" t="s">
        <v>32</v>
      </c>
      <c r="C46" s="68"/>
      <c r="D46" s="68"/>
      <c r="E46" s="68"/>
      <c r="F46" s="68"/>
      <c r="G46" s="68"/>
      <c r="H46" s="69" t="s">
        <v>31</v>
      </c>
      <c r="I46" s="70"/>
      <c r="J46" s="71"/>
      <c r="K46" s="37">
        <f>K44</f>
        <v>214987.40000000002</v>
      </c>
      <c r="L46" s="72" t="s">
        <v>9</v>
      </c>
    </row>
    <row r="47" spans="2:12" ht="15" customHeight="1" x14ac:dyDescent="0.3">
      <c r="B47" s="74"/>
      <c r="C47" s="74"/>
      <c r="D47" s="74"/>
      <c r="E47" s="74"/>
      <c r="F47" s="74"/>
      <c r="G47" s="15"/>
      <c r="I47" s="15"/>
      <c r="L47" s="73"/>
    </row>
  </sheetData>
  <mergeCells count="30">
    <mergeCell ref="B23:D23"/>
    <mergeCell ref="B2:L2"/>
    <mergeCell ref="B3:C3"/>
    <mergeCell ref="B4:C4"/>
    <mergeCell ref="B6:D6"/>
    <mergeCell ref="C11:D11"/>
    <mergeCell ref="C12:D12"/>
    <mergeCell ref="C13:D13"/>
    <mergeCell ref="C15:D15"/>
    <mergeCell ref="C20:D20"/>
    <mergeCell ref="C21:D21"/>
    <mergeCell ref="C22:D22"/>
    <mergeCell ref="B41:D41"/>
    <mergeCell ref="B27:D27"/>
    <mergeCell ref="B28:D28"/>
    <mergeCell ref="B29:D29"/>
    <mergeCell ref="C30:D30"/>
    <mergeCell ref="B31:D31"/>
    <mergeCell ref="B32:D32"/>
    <mergeCell ref="B33:D33"/>
    <mergeCell ref="B37:D37"/>
    <mergeCell ref="B38:D38"/>
    <mergeCell ref="B39:D39"/>
    <mergeCell ref="C40:D40"/>
    <mergeCell ref="B42:D42"/>
    <mergeCell ref="B43:D45"/>
    <mergeCell ref="B46:G46"/>
    <mergeCell ref="H46:J46"/>
    <mergeCell ref="L46:L47"/>
    <mergeCell ref="B47:F47"/>
  </mergeCells>
  <pageMargins left="0.70866141732283472" right="0.70866141732283472" top="0.74803149606299213" bottom="0.74803149606299213" header="0.31496062992125984" footer="0.31496062992125984"/>
  <pageSetup paperSize="8" scale="88" orientation="landscape" r:id="rId1"/>
  <ignoredErrors>
    <ignoredError sqref="K11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7E7D-3735-4F2B-80D5-03146D4A9C0F}">
  <sheetPr>
    <pageSetUpPr fitToPage="1"/>
  </sheetPr>
  <dimension ref="B2:L46"/>
  <sheetViews>
    <sheetView topLeftCell="A4" workbookViewId="0">
      <selection activeCell="B3" sqref="B3:C3"/>
    </sheetView>
  </sheetViews>
  <sheetFormatPr baseColWidth="10" defaultRowHeight="15.6" x14ac:dyDescent="0.3"/>
  <cols>
    <col min="1" max="1" width="11.5546875" style="1"/>
    <col min="2" max="2" width="24.109375" style="1" customWidth="1"/>
    <col min="3" max="5" width="11.5546875" style="1"/>
    <col min="6" max="6" width="13.21875" style="1" customWidth="1"/>
    <col min="7" max="7" width="11.5546875" style="1"/>
    <col min="8" max="8" width="12.33203125" style="1" bestFit="1" customWidth="1"/>
    <col min="9" max="9" width="11.5546875" style="1"/>
    <col min="10" max="10" width="14.44140625" style="1" customWidth="1"/>
    <col min="11" max="11" width="16" style="1" customWidth="1"/>
    <col min="12" max="12" width="13.5546875" style="1" customWidth="1"/>
    <col min="13" max="16384" width="11.5546875" style="1"/>
  </cols>
  <sheetData>
    <row r="2" spans="2:12" ht="16.2" thickBot="1" x14ac:dyDescent="0.35">
      <c r="B2" s="84" t="s">
        <v>97</v>
      </c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2:12" ht="30" customHeight="1" thickBot="1" x14ac:dyDescent="0.35">
      <c r="B3" s="85" t="s">
        <v>0</v>
      </c>
      <c r="C3" s="86"/>
      <c r="D3" s="2"/>
      <c r="E3" s="3" t="s">
        <v>1</v>
      </c>
      <c r="F3" s="3" t="s">
        <v>2</v>
      </c>
      <c r="G3" s="3" t="s">
        <v>3</v>
      </c>
      <c r="H3" s="3" t="s">
        <v>5</v>
      </c>
      <c r="I3" s="3" t="s">
        <v>4</v>
      </c>
      <c r="J3" s="3" t="s">
        <v>6</v>
      </c>
      <c r="K3" s="3" t="s">
        <v>7</v>
      </c>
      <c r="L3" s="3" t="s">
        <v>43</v>
      </c>
    </row>
    <row r="4" spans="2:12" ht="14.4" customHeight="1" x14ac:dyDescent="0.3">
      <c r="B4" s="87" t="s">
        <v>8</v>
      </c>
      <c r="C4" s="88"/>
      <c r="D4" s="4"/>
      <c r="E4" s="5" t="s">
        <v>9</v>
      </c>
      <c r="F4" s="5" t="s">
        <v>9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9</v>
      </c>
    </row>
    <row r="5" spans="2:12" ht="30" customHeight="1" x14ac:dyDescent="0.3">
      <c r="B5" s="9" t="s">
        <v>25</v>
      </c>
      <c r="C5" s="38" t="s">
        <v>44</v>
      </c>
      <c r="D5" s="32" t="s">
        <v>10</v>
      </c>
      <c r="E5" s="24" t="s">
        <v>22</v>
      </c>
      <c r="F5" s="7" t="s">
        <v>9</v>
      </c>
      <c r="G5" s="7" t="s">
        <v>9</v>
      </c>
      <c r="H5" s="7" t="s">
        <v>9</v>
      </c>
      <c r="I5" s="7" t="s">
        <v>9</v>
      </c>
      <c r="J5" s="7" t="s">
        <v>9</v>
      </c>
      <c r="K5" s="7" t="s">
        <v>9</v>
      </c>
      <c r="L5" s="7" t="s">
        <v>9</v>
      </c>
    </row>
    <row r="6" spans="2:12" ht="14.4" customHeight="1" x14ac:dyDescent="0.3">
      <c r="B6" s="89" t="s">
        <v>76</v>
      </c>
      <c r="C6" s="90"/>
      <c r="D6" s="91"/>
      <c r="E6" s="19"/>
      <c r="F6" s="16">
        <v>174043.62</v>
      </c>
      <c r="G6" s="16"/>
      <c r="H6" s="20" t="s">
        <v>9</v>
      </c>
      <c r="I6" s="16">
        <f>F6*20%</f>
        <v>34808.724000000002</v>
      </c>
      <c r="J6" s="16">
        <f>SUM(E6:I6)</f>
        <v>208852.34399999998</v>
      </c>
      <c r="K6" s="16">
        <v>208852.34</v>
      </c>
      <c r="L6" s="16">
        <f t="shared" ref="L6:L9" si="0">J6-K6</f>
        <v>3.999999986262992E-3</v>
      </c>
    </row>
    <row r="7" spans="2:12" ht="15.6" customHeight="1" x14ac:dyDescent="0.3">
      <c r="B7" s="9" t="s">
        <v>40</v>
      </c>
      <c r="C7" s="32"/>
      <c r="D7" s="6"/>
      <c r="E7" s="19"/>
      <c r="F7" s="20" t="s">
        <v>9</v>
      </c>
      <c r="G7" s="20" t="s">
        <v>9</v>
      </c>
      <c r="H7" s="16">
        <v>8600</v>
      </c>
      <c r="I7" s="16">
        <f>H7*20%</f>
        <v>1720</v>
      </c>
      <c r="J7" s="16">
        <f t="shared" ref="J7:J9" si="1">SUM(E7:I7)</f>
        <v>10320</v>
      </c>
      <c r="K7" s="16">
        <v>10320</v>
      </c>
      <c r="L7" s="16">
        <f t="shared" si="0"/>
        <v>0</v>
      </c>
    </row>
    <row r="8" spans="2:12" x14ac:dyDescent="0.3">
      <c r="B8" s="9" t="s">
        <v>39</v>
      </c>
      <c r="C8" s="15"/>
      <c r="D8" s="8"/>
      <c r="E8" s="19"/>
      <c r="F8" s="20" t="s">
        <v>9</v>
      </c>
      <c r="G8" s="16">
        <v>2200</v>
      </c>
      <c r="H8" s="20"/>
      <c r="I8" s="16"/>
      <c r="J8" s="16">
        <f t="shared" si="1"/>
        <v>2200</v>
      </c>
      <c r="K8" s="16">
        <v>2200</v>
      </c>
      <c r="L8" s="16">
        <f t="shared" si="0"/>
        <v>0</v>
      </c>
    </row>
    <row r="9" spans="2:12" x14ac:dyDescent="0.3">
      <c r="B9" s="9" t="s">
        <v>48</v>
      </c>
      <c r="C9" s="15"/>
      <c r="D9" s="8"/>
      <c r="E9" s="19"/>
      <c r="F9" s="20"/>
      <c r="G9" s="16"/>
      <c r="H9" s="20"/>
      <c r="I9" s="16"/>
      <c r="J9" s="16">
        <f t="shared" si="1"/>
        <v>0</v>
      </c>
      <c r="K9" s="16"/>
      <c r="L9" s="16">
        <f t="shared" si="0"/>
        <v>0</v>
      </c>
    </row>
    <row r="10" spans="2:12" ht="15.6" customHeight="1" thickBot="1" x14ac:dyDescent="0.35">
      <c r="B10" s="10"/>
      <c r="C10" s="79" t="s">
        <v>27</v>
      </c>
      <c r="D10" s="80"/>
      <c r="E10" s="17">
        <f>SUM(E6:E9)</f>
        <v>0</v>
      </c>
      <c r="F10" s="17">
        <f>SUM(F6:F9)</f>
        <v>174043.62</v>
      </c>
      <c r="G10" s="17">
        <f>SUM(G6:G9)</f>
        <v>2200</v>
      </c>
      <c r="H10" s="17">
        <f>SUM(H6:H9)</f>
        <v>8600</v>
      </c>
      <c r="I10" s="17">
        <f>ROUNDDOWN(SUM(I6:I9),2)</f>
        <v>36528.720000000001</v>
      </c>
      <c r="J10" s="17">
        <f>ROUNDDOWN(SUM(J6:J9),2)</f>
        <v>221372.34</v>
      </c>
      <c r="K10" s="17">
        <f>SUM(K6:K9)</f>
        <v>221372.34</v>
      </c>
      <c r="L10" s="17">
        <f>ROUNDDOWN(SUM(L6:L9),2)</f>
        <v>0</v>
      </c>
    </row>
    <row r="11" spans="2:12" x14ac:dyDescent="0.3">
      <c r="B11" s="11" t="s">
        <v>9</v>
      </c>
      <c r="C11" s="92"/>
      <c r="D11" s="93"/>
      <c r="E11" s="21" t="s">
        <v>9</v>
      </c>
      <c r="F11" s="20" t="s">
        <v>9</v>
      </c>
      <c r="G11" s="20" t="s">
        <v>9</v>
      </c>
      <c r="H11" s="20" t="s">
        <v>9</v>
      </c>
      <c r="I11" s="20" t="s">
        <v>9</v>
      </c>
      <c r="J11" s="20" t="s">
        <v>9</v>
      </c>
      <c r="K11" s="20" t="s">
        <v>9</v>
      </c>
      <c r="L11" s="21" t="s">
        <v>9</v>
      </c>
    </row>
    <row r="12" spans="2:12" ht="16.2" thickBot="1" x14ac:dyDescent="0.35">
      <c r="B12" s="12" t="s">
        <v>13</v>
      </c>
      <c r="C12" s="94"/>
      <c r="D12" s="95"/>
      <c r="E12" s="18">
        <f>E10</f>
        <v>0</v>
      </c>
      <c r="F12" s="18">
        <f>F10</f>
        <v>174043.62</v>
      </c>
      <c r="G12" s="18">
        <f t="shared" ref="G12:L12" si="2">G10</f>
        <v>2200</v>
      </c>
      <c r="H12" s="18">
        <f t="shared" si="2"/>
        <v>8600</v>
      </c>
      <c r="I12" s="18">
        <f>I10</f>
        <v>36528.720000000001</v>
      </c>
      <c r="J12" s="18">
        <f t="shared" si="2"/>
        <v>221372.34</v>
      </c>
      <c r="K12" s="18">
        <f t="shared" si="2"/>
        <v>221372.34</v>
      </c>
      <c r="L12" s="18">
        <f t="shared" si="2"/>
        <v>0</v>
      </c>
    </row>
    <row r="13" spans="2:12" x14ac:dyDescent="0.3">
      <c r="B13" s="29" t="s">
        <v>14</v>
      </c>
      <c r="C13" s="30"/>
      <c r="D13" s="31"/>
      <c r="E13" s="5" t="s">
        <v>9</v>
      </c>
      <c r="F13" s="5" t="s">
        <v>9</v>
      </c>
      <c r="G13" s="5" t="s">
        <v>9</v>
      </c>
      <c r="H13" s="5" t="s">
        <v>9</v>
      </c>
      <c r="I13" s="5" t="s">
        <v>9</v>
      </c>
      <c r="J13" s="5" t="s">
        <v>9</v>
      </c>
      <c r="K13" s="5" t="s">
        <v>9</v>
      </c>
      <c r="L13" s="5" t="s">
        <v>9</v>
      </c>
    </row>
    <row r="14" spans="2:12" ht="30" customHeight="1" x14ac:dyDescent="0.3">
      <c r="B14" s="9"/>
      <c r="C14" s="96" t="s">
        <v>15</v>
      </c>
      <c r="D14" s="97"/>
      <c r="E14" s="6" t="s">
        <v>18</v>
      </c>
      <c r="F14" s="7" t="s">
        <v>9</v>
      </c>
      <c r="G14" s="7" t="s">
        <v>9</v>
      </c>
      <c r="H14" s="7" t="s">
        <v>9</v>
      </c>
      <c r="I14" s="7" t="s">
        <v>9</v>
      </c>
      <c r="J14" s="7" t="s">
        <v>9</v>
      </c>
      <c r="K14" s="7" t="s">
        <v>9</v>
      </c>
      <c r="L14" s="7" t="s">
        <v>9</v>
      </c>
    </row>
    <row r="15" spans="2:12" x14ac:dyDescent="0.3">
      <c r="B15" s="9" t="s">
        <v>28</v>
      </c>
      <c r="D15" s="23" t="s">
        <v>17</v>
      </c>
      <c r="E15" s="25" t="s">
        <v>9</v>
      </c>
      <c r="F15" s="16" t="s">
        <v>9</v>
      </c>
      <c r="G15" s="16" t="s">
        <v>9</v>
      </c>
      <c r="H15" s="20" t="s">
        <v>9</v>
      </c>
      <c r="I15" s="16" t="s">
        <v>9</v>
      </c>
      <c r="J15" s="20" t="s">
        <v>9</v>
      </c>
      <c r="K15" s="20" t="s">
        <v>9</v>
      </c>
      <c r="L15" s="27" t="s">
        <v>9</v>
      </c>
    </row>
    <row r="16" spans="2:12" x14ac:dyDescent="0.3">
      <c r="B16" s="9" t="s">
        <v>29</v>
      </c>
      <c r="C16" s="23"/>
      <c r="D16" s="6"/>
      <c r="E16" s="16" t="s">
        <v>9</v>
      </c>
      <c r="F16" s="16" t="s">
        <v>9</v>
      </c>
      <c r="G16" s="16" t="s">
        <v>9</v>
      </c>
      <c r="H16" s="16" t="s">
        <v>9</v>
      </c>
      <c r="I16" s="16" t="s">
        <v>9</v>
      </c>
      <c r="J16" s="16" t="s">
        <v>9</v>
      </c>
      <c r="K16" s="16" t="s">
        <v>9</v>
      </c>
      <c r="L16" s="27"/>
    </row>
    <row r="17" spans="2:12" x14ac:dyDescent="0.3">
      <c r="B17" s="9" t="s">
        <v>16</v>
      </c>
      <c r="C17" s="23"/>
      <c r="D17" s="6"/>
      <c r="E17" s="16"/>
      <c r="F17" s="16" t="s">
        <v>9</v>
      </c>
      <c r="G17" s="16" t="s">
        <v>9</v>
      </c>
      <c r="H17" s="16" t="s">
        <v>9</v>
      </c>
      <c r="I17" s="16" t="s">
        <v>9</v>
      </c>
      <c r="J17" s="16" t="s">
        <v>23</v>
      </c>
      <c r="K17" s="16"/>
      <c r="L17" s="27"/>
    </row>
    <row r="18" spans="2:12" ht="15.6" customHeight="1" x14ac:dyDescent="0.3">
      <c r="B18" s="13"/>
      <c r="C18" s="23"/>
      <c r="D18" s="6"/>
      <c r="E18" s="16" t="s">
        <v>18</v>
      </c>
      <c r="F18" s="16" t="s">
        <v>9</v>
      </c>
      <c r="G18" s="16" t="s">
        <v>9</v>
      </c>
      <c r="H18" s="16" t="s">
        <v>9</v>
      </c>
      <c r="I18" s="16" t="s">
        <v>9</v>
      </c>
      <c r="J18" s="26"/>
      <c r="K18" s="28"/>
      <c r="L18" s="27"/>
    </row>
    <row r="19" spans="2:12" ht="16.2" thickBot="1" x14ac:dyDescent="0.35">
      <c r="B19" s="14"/>
      <c r="C19" s="79" t="s">
        <v>12</v>
      </c>
      <c r="D19" s="80"/>
      <c r="E19" s="17">
        <f>SUM(E15:E17)</f>
        <v>0</v>
      </c>
      <c r="F19" s="17">
        <f t="shared" ref="F19:L19" si="3">SUM(F15:F17)</f>
        <v>0</v>
      </c>
      <c r="G19" s="17">
        <f t="shared" si="3"/>
        <v>0</v>
      </c>
      <c r="H19" s="17">
        <f t="shared" si="3"/>
        <v>0</v>
      </c>
      <c r="I19" s="17">
        <f>SUM(I15:I17)</f>
        <v>0</v>
      </c>
      <c r="J19" s="17">
        <f t="shared" si="3"/>
        <v>0</v>
      </c>
      <c r="K19" s="17">
        <f t="shared" si="3"/>
        <v>0</v>
      </c>
      <c r="L19" s="17">
        <f t="shared" si="3"/>
        <v>0</v>
      </c>
    </row>
    <row r="20" spans="2:12" x14ac:dyDescent="0.3">
      <c r="B20" s="11" t="s">
        <v>9</v>
      </c>
      <c r="C20" s="92"/>
      <c r="D20" s="93"/>
      <c r="E20" s="20" t="s">
        <v>9</v>
      </c>
      <c r="F20" s="20" t="s">
        <v>9</v>
      </c>
      <c r="G20" s="20" t="s">
        <v>9</v>
      </c>
      <c r="H20" s="20" t="s">
        <v>9</v>
      </c>
      <c r="I20" s="20" t="s">
        <v>9</v>
      </c>
      <c r="J20" s="20" t="s">
        <v>9</v>
      </c>
      <c r="K20" s="20" t="s">
        <v>9</v>
      </c>
      <c r="L20" s="7" t="s">
        <v>9</v>
      </c>
    </row>
    <row r="21" spans="2:12" ht="16.2" thickBot="1" x14ac:dyDescent="0.35">
      <c r="B21" s="12" t="s">
        <v>13</v>
      </c>
      <c r="C21" s="94"/>
      <c r="D21" s="95"/>
      <c r="E21" s="18">
        <f>E19</f>
        <v>0</v>
      </c>
      <c r="F21" s="18">
        <f t="shared" ref="F21:L21" si="4">F19</f>
        <v>0</v>
      </c>
      <c r="G21" s="18">
        <f t="shared" si="4"/>
        <v>0</v>
      </c>
      <c r="H21" s="18">
        <f t="shared" si="4"/>
        <v>0</v>
      </c>
      <c r="I21" s="18">
        <f>I19</f>
        <v>0</v>
      </c>
      <c r="J21" s="18">
        <f t="shared" si="4"/>
        <v>0</v>
      </c>
      <c r="K21" s="18">
        <f t="shared" si="4"/>
        <v>0</v>
      </c>
      <c r="L21" s="18">
        <f t="shared" si="4"/>
        <v>0</v>
      </c>
    </row>
    <row r="22" spans="2:12" ht="15.6" customHeight="1" x14ac:dyDescent="0.3">
      <c r="B22" s="81" t="s">
        <v>19</v>
      </c>
      <c r="C22" s="82"/>
      <c r="D22" s="83"/>
      <c r="E22" s="5" t="s">
        <v>9</v>
      </c>
      <c r="F22" s="5" t="s">
        <v>9</v>
      </c>
      <c r="G22" s="5" t="s">
        <v>9</v>
      </c>
      <c r="H22" s="5" t="s">
        <v>9</v>
      </c>
      <c r="I22" s="5" t="s">
        <v>9</v>
      </c>
      <c r="J22" s="5" t="s">
        <v>9</v>
      </c>
      <c r="K22" s="5" t="s">
        <v>9</v>
      </c>
      <c r="L22" s="5" t="s">
        <v>9</v>
      </c>
    </row>
    <row r="23" spans="2:12" ht="30" customHeight="1" x14ac:dyDescent="0.3">
      <c r="B23" s="9"/>
      <c r="C23" s="38" t="s">
        <v>77</v>
      </c>
      <c r="D23" s="32" t="s">
        <v>15</v>
      </c>
      <c r="E23" s="24" t="s">
        <v>18</v>
      </c>
      <c r="F23" s="7" t="s">
        <v>9</v>
      </c>
      <c r="G23" s="7" t="s">
        <v>9</v>
      </c>
      <c r="H23" s="7" t="s">
        <v>9</v>
      </c>
      <c r="I23" s="7" t="s">
        <v>9</v>
      </c>
      <c r="J23" s="7" t="s">
        <v>9</v>
      </c>
      <c r="K23" s="7" t="s">
        <v>9</v>
      </c>
      <c r="L23" s="7" t="s">
        <v>9</v>
      </c>
    </row>
    <row r="24" spans="2:12" x14ac:dyDescent="0.3">
      <c r="B24" s="33" t="s">
        <v>78</v>
      </c>
      <c r="C24" s="38"/>
      <c r="D24" s="23" t="s">
        <v>20</v>
      </c>
      <c r="E24" s="25" t="s">
        <v>9</v>
      </c>
      <c r="F24" s="16" t="s">
        <v>9</v>
      </c>
      <c r="G24" s="16" t="s">
        <v>9</v>
      </c>
      <c r="H24" s="20" t="s">
        <v>9</v>
      </c>
      <c r="I24" s="16" t="s">
        <v>9</v>
      </c>
      <c r="J24" s="20" t="s">
        <v>9</v>
      </c>
      <c r="K24" s="20" t="s">
        <v>9</v>
      </c>
      <c r="L24" s="27" t="s">
        <v>9</v>
      </c>
    </row>
    <row r="25" spans="2:12" x14ac:dyDescent="0.3">
      <c r="B25" s="44" t="s">
        <v>79</v>
      </c>
      <c r="C25" s="23"/>
      <c r="D25" s="6"/>
      <c r="E25" s="16" t="s">
        <v>9</v>
      </c>
      <c r="F25" s="16" t="s">
        <v>9</v>
      </c>
      <c r="G25" s="16" t="s">
        <v>9</v>
      </c>
      <c r="H25" s="16" t="s">
        <v>9</v>
      </c>
      <c r="I25" s="16" t="s">
        <v>9</v>
      </c>
      <c r="J25" s="16" t="s">
        <v>9</v>
      </c>
      <c r="K25" s="16" t="s">
        <v>9</v>
      </c>
      <c r="L25" s="27"/>
    </row>
    <row r="26" spans="2:12" ht="14.4" customHeight="1" x14ac:dyDescent="0.3">
      <c r="B26" s="77" t="s">
        <v>80</v>
      </c>
      <c r="C26" s="74"/>
      <c r="D26" s="78"/>
      <c r="E26" s="19"/>
      <c r="F26" s="16"/>
      <c r="G26" s="16"/>
      <c r="H26" s="34"/>
      <c r="I26" s="34"/>
      <c r="J26" s="16">
        <f>SUM(E26:I26)</f>
        <v>0</v>
      </c>
      <c r="K26" s="16"/>
      <c r="L26" s="16">
        <f>J26-K26</f>
        <v>0</v>
      </c>
    </row>
    <row r="27" spans="2:12" ht="14.4" customHeight="1" x14ac:dyDescent="0.3">
      <c r="B27" s="77" t="s">
        <v>81</v>
      </c>
      <c r="C27" s="74"/>
      <c r="D27" s="78"/>
      <c r="E27" s="19"/>
      <c r="F27" s="16"/>
      <c r="G27" s="16"/>
      <c r="H27" s="34"/>
      <c r="I27" s="34"/>
      <c r="J27" s="16">
        <f t="shared" ref="J27:J28" si="5">SUM(E27:I27)</f>
        <v>0</v>
      </c>
      <c r="K27" s="16"/>
      <c r="L27" s="16">
        <f>J27-K27</f>
        <v>0</v>
      </c>
    </row>
    <row r="28" spans="2:12" ht="14.4" customHeight="1" x14ac:dyDescent="0.3">
      <c r="B28" s="77" t="s">
        <v>83</v>
      </c>
      <c r="C28" s="74"/>
      <c r="D28" s="78"/>
      <c r="E28" s="19"/>
      <c r="F28" s="16"/>
      <c r="G28" s="16"/>
      <c r="H28" s="34"/>
      <c r="I28" s="34"/>
      <c r="J28" s="16">
        <f t="shared" si="5"/>
        <v>0</v>
      </c>
      <c r="K28" s="16"/>
      <c r="L28" s="16">
        <f>J28-K28</f>
        <v>0</v>
      </c>
    </row>
    <row r="29" spans="2:12" ht="16.2" customHeight="1" thickBot="1" x14ac:dyDescent="0.35">
      <c r="B29" s="22"/>
      <c r="C29" s="79" t="s">
        <v>12</v>
      </c>
      <c r="D29" s="80"/>
      <c r="E29" s="17">
        <f>SUM(E26:E28)</f>
        <v>0</v>
      </c>
      <c r="F29" s="17">
        <f>SUM(F26:F28)</f>
        <v>0</v>
      </c>
      <c r="G29" s="17">
        <f t="shared" ref="G29:L29" si="6">SUM(G26:G28)</f>
        <v>0</v>
      </c>
      <c r="H29" s="17">
        <f t="shared" si="6"/>
        <v>0</v>
      </c>
      <c r="I29" s="17">
        <f>SUM(I26:I28)</f>
        <v>0</v>
      </c>
      <c r="J29" s="17">
        <f t="shared" si="6"/>
        <v>0</v>
      </c>
      <c r="K29" s="17"/>
      <c r="L29" s="17">
        <f t="shared" si="6"/>
        <v>0</v>
      </c>
    </row>
    <row r="30" spans="2:12" x14ac:dyDescent="0.3">
      <c r="B30" s="72" t="s">
        <v>9</v>
      </c>
      <c r="C30" s="75"/>
      <c r="D30" s="76"/>
      <c r="E30" s="21" t="s">
        <v>9</v>
      </c>
      <c r="F30" s="20" t="s">
        <v>9</v>
      </c>
      <c r="G30" s="20" t="s">
        <v>9</v>
      </c>
      <c r="H30" s="20" t="s">
        <v>9</v>
      </c>
      <c r="I30" s="20" t="s">
        <v>9</v>
      </c>
      <c r="J30" s="20" t="s">
        <v>9</v>
      </c>
      <c r="K30" s="20" t="s">
        <v>9</v>
      </c>
      <c r="L30" s="20" t="s">
        <v>9</v>
      </c>
    </row>
    <row r="31" spans="2:12" ht="16.2" thickBot="1" x14ac:dyDescent="0.35">
      <c r="B31" s="56" t="s">
        <v>13</v>
      </c>
      <c r="C31" s="57"/>
      <c r="D31" s="58"/>
      <c r="E31" s="18">
        <f>E29</f>
        <v>0</v>
      </c>
      <c r="F31" s="18">
        <f>F29</f>
        <v>0</v>
      </c>
      <c r="G31" s="18">
        <f t="shared" ref="G31:L31" si="7">G29</f>
        <v>0</v>
      </c>
      <c r="H31" s="18">
        <f t="shared" si="7"/>
        <v>0</v>
      </c>
      <c r="I31" s="18">
        <f>I29</f>
        <v>0</v>
      </c>
      <c r="J31" s="18">
        <f t="shared" si="7"/>
        <v>0</v>
      </c>
      <c r="K31" s="18">
        <f t="shared" si="7"/>
        <v>0</v>
      </c>
      <c r="L31" s="18">
        <f t="shared" si="7"/>
        <v>0</v>
      </c>
    </row>
    <row r="32" spans="2:12" ht="15.6" customHeight="1" x14ac:dyDescent="0.3">
      <c r="B32" s="81" t="s">
        <v>33</v>
      </c>
      <c r="C32" s="82"/>
      <c r="D32" s="83"/>
      <c r="E32" s="5" t="s">
        <v>9</v>
      </c>
      <c r="F32" s="5" t="s">
        <v>9</v>
      </c>
      <c r="G32" s="5" t="s">
        <v>9</v>
      </c>
      <c r="H32" s="5" t="s">
        <v>9</v>
      </c>
      <c r="I32" s="5" t="s">
        <v>9</v>
      </c>
      <c r="J32" s="5" t="s">
        <v>9</v>
      </c>
      <c r="K32" s="5" t="s">
        <v>9</v>
      </c>
      <c r="L32" s="5" t="s">
        <v>9</v>
      </c>
    </row>
    <row r="33" spans="2:12" ht="30" customHeight="1" x14ac:dyDescent="0.3">
      <c r="B33" s="39" t="s">
        <v>46</v>
      </c>
      <c r="C33" s="46" t="s">
        <v>47</v>
      </c>
      <c r="D33" s="32" t="s">
        <v>15</v>
      </c>
      <c r="E33" s="24" t="s">
        <v>18</v>
      </c>
      <c r="F33" s="7" t="s">
        <v>9</v>
      </c>
      <c r="G33" s="7" t="s">
        <v>9</v>
      </c>
      <c r="H33" s="7" t="s">
        <v>9</v>
      </c>
      <c r="I33" s="7" t="s">
        <v>9</v>
      </c>
      <c r="J33" s="7" t="s">
        <v>9</v>
      </c>
      <c r="K33" s="7" t="s">
        <v>9</v>
      </c>
      <c r="L33" s="6"/>
    </row>
    <row r="34" spans="2:12" x14ac:dyDescent="0.3">
      <c r="B34" s="33" t="s">
        <v>34</v>
      </c>
      <c r="D34" s="23" t="s">
        <v>35</v>
      </c>
      <c r="E34" s="25" t="s">
        <v>9</v>
      </c>
      <c r="F34" s="16" t="s">
        <v>9</v>
      </c>
      <c r="G34" s="16" t="s">
        <v>9</v>
      </c>
      <c r="H34" s="20" t="s">
        <v>9</v>
      </c>
      <c r="I34" s="16" t="s">
        <v>9</v>
      </c>
      <c r="J34" s="20" t="s">
        <v>9</v>
      </c>
      <c r="K34" s="20" t="s">
        <v>9</v>
      </c>
      <c r="L34" s="27" t="s">
        <v>9</v>
      </c>
    </row>
    <row r="35" spans="2:12" x14ac:dyDescent="0.3">
      <c r="B35" s="9" t="s">
        <v>29</v>
      </c>
      <c r="C35" s="23"/>
      <c r="D35" s="6"/>
      <c r="E35" s="16" t="s">
        <v>9</v>
      </c>
      <c r="F35" s="16" t="s">
        <v>9</v>
      </c>
      <c r="G35" s="16" t="s">
        <v>9</v>
      </c>
      <c r="H35" s="16" t="s">
        <v>9</v>
      </c>
      <c r="I35" s="16" t="s">
        <v>9</v>
      </c>
      <c r="J35" s="16" t="s">
        <v>9</v>
      </c>
      <c r="K35" s="16" t="s">
        <v>9</v>
      </c>
      <c r="L35" s="27"/>
    </row>
    <row r="36" spans="2:12" ht="14.4" customHeight="1" x14ac:dyDescent="0.3">
      <c r="B36" s="77" t="s">
        <v>80</v>
      </c>
      <c r="C36" s="74"/>
      <c r="D36" s="78"/>
      <c r="E36" s="19"/>
      <c r="F36" s="16">
        <v>85.36</v>
      </c>
      <c r="G36" s="16">
        <v>0</v>
      </c>
      <c r="H36" s="34"/>
      <c r="I36" s="34">
        <f>ROUNDDOWN((F36*20%),2)</f>
        <v>17.07</v>
      </c>
      <c r="J36" s="16">
        <f t="shared" ref="J36:J38" si="8">SUM(E36:I36)</f>
        <v>102.43</v>
      </c>
      <c r="K36" s="16">
        <v>102.43</v>
      </c>
      <c r="L36" s="16">
        <f>J36-K36</f>
        <v>0</v>
      </c>
    </row>
    <row r="37" spans="2:12" ht="14.4" customHeight="1" x14ac:dyDescent="0.3">
      <c r="B37" s="77" t="s">
        <v>81</v>
      </c>
      <c r="C37" s="74"/>
      <c r="D37" s="78"/>
      <c r="E37" s="19"/>
      <c r="F37" s="16">
        <v>85.36</v>
      </c>
      <c r="G37" s="16">
        <v>0</v>
      </c>
      <c r="H37" s="34"/>
      <c r="I37" s="34">
        <f t="shared" ref="I37:I38" si="9">ROUNDDOWN((F37*20%),2)</f>
        <v>17.07</v>
      </c>
      <c r="J37" s="16">
        <f t="shared" si="8"/>
        <v>102.43</v>
      </c>
      <c r="K37" s="16">
        <v>102.43</v>
      </c>
      <c r="L37" s="16">
        <f>J37-K37</f>
        <v>0</v>
      </c>
    </row>
    <row r="38" spans="2:12" ht="14.4" customHeight="1" x14ac:dyDescent="0.3">
      <c r="B38" s="77" t="s">
        <v>83</v>
      </c>
      <c r="C38" s="74"/>
      <c r="D38" s="78"/>
      <c r="E38" s="19"/>
      <c r="F38" s="16">
        <v>85.36</v>
      </c>
      <c r="G38" s="16">
        <v>0</v>
      </c>
      <c r="H38" s="34"/>
      <c r="I38" s="34">
        <f t="shared" si="9"/>
        <v>17.07</v>
      </c>
      <c r="J38" s="16">
        <f t="shared" si="8"/>
        <v>102.43</v>
      </c>
      <c r="K38" s="16">
        <v>102.43</v>
      </c>
      <c r="L38" s="16">
        <f>J38-K38</f>
        <v>0</v>
      </c>
    </row>
    <row r="39" spans="2:12" ht="16.2" customHeight="1" thickBot="1" x14ac:dyDescent="0.35">
      <c r="B39" s="22"/>
      <c r="C39" s="79" t="s">
        <v>12</v>
      </c>
      <c r="D39" s="80"/>
      <c r="E39" s="17">
        <f>SUM(E36:E38)</f>
        <v>0</v>
      </c>
      <c r="F39" s="17">
        <f>SUM(F36:F38)</f>
        <v>256.08</v>
      </c>
      <c r="G39" s="17">
        <f t="shared" ref="G39:L39" si="10">SUM(G36:G38)</f>
        <v>0</v>
      </c>
      <c r="H39" s="17">
        <f t="shared" si="10"/>
        <v>0</v>
      </c>
      <c r="I39" s="17">
        <f>SUM(I36:I38)</f>
        <v>51.21</v>
      </c>
      <c r="J39" s="17">
        <f>SUM(J36:J38)</f>
        <v>307.29000000000002</v>
      </c>
      <c r="K39" s="17">
        <f t="shared" si="10"/>
        <v>307.29000000000002</v>
      </c>
      <c r="L39" s="17">
        <f t="shared" si="10"/>
        <v>0</v>
      </c>
    </row>
    <row r="40" spans="2:12" x14ac:dyDescent="0.3">
      <c r="B40" s="72" t="s">
        <v>9</v>
      </c>
      <c r="C40" s="75"/>
      <c r="D40" s="76"/>
      <c r="E40" s="21" t="s">
        <v>9</v>
      </c>
      <c r="F40" s="20" t="s">
        <v>9</v>
      </c>
      <c r="G40" s="20" t="s">
        <v>9</v>
      </c>
      <c r="H40" s="20" t="s">
        <v>9</v>
      </c>
      <c r="I40" s="20" t="s">
        <v>9</v>
      </c>
      <c r="J40" s="20" t="s">
        <v>9</v>
      </c>
      <c r="K40" s="20" t="s">
        <v>9</v>
      </c>
      <c r="L40" s="20" t="s">
        <v>9</v>
      </c>
    </row>
    <row r="41" spans="2:12" ht="16.2" thickBot="1" x14ac:dyDescent="0.35">
      <c r="B41" s="56" t="s">
        <v>13</v>
      </c>
      <c r="C41" s="57"/>
      <c r="D41" s="58"/>
      <c r="E41" s="18">
        <f>E39</f>
        <v>0</v>
      </c>
      <c r="F41" s="18">
        <f>F39</f>
        <v>256.08</v>
      </c>
      <c r="G41" s="18">
        <f t="shared" ref="G41:L41" si="11">G39</f>
        <v>0</v>
      </c>
      <c r="H41" s="18">
        <f t="shared" si="11"/>
        <v>0</v>
      </c>
      <c r="I41" s="18">
        <f>I39</f>
        <v>51.21</v>
      </c>
      <c r="J41" s="18">
        <f t="shared" si="11"/>
        <v>307.29000000000002</v>
      </c>
      <c r="K41" s="18">
        <f t="shared" si="11"/>
        <v>307.29000000000002</v>
      </c>
      <c r="L41" s="18">
        <f t="shared" si="11"/>
        <v>0</v>
      </c>
    </row>
    <row r="42" spans="2:12" x14ac:dyDescent="0.3">
      <c r="B42" s="59" t="s">
        <v>21</v>
      </c>
      <c r="C42" s="60"/>
      <c r="D42" s="61"/>
      <c r="E42" s="35" t="s">
        <v>9</v>
      </c>
      <c r="F42" s="36"/>
      <c r="G42" s="36"/>
      <c r="H42" s="36"/>
      <c r="I42" s="36"/>
      <c r="J42" s="36"/>
      <c r="K42" s="36"/>
      <c r="L42" s="36"/>
    </row>
    <row r="43" spans="2:12" x14ac:dyDescent="0.3">
      <c r="B43" s="62"/>
      <c r="C43" s="63"/>
      <c r="D43" s="64"/>
      <c r="E43" s="36">
        <f>E12+E21+E31</f>
        <v>0</v>
      </c>
      <c r="F43" s="36">
        <f>F12+F21+F31+F41</f>
        <v>174299.69999999998</v>
      </c>
      <c r="G43" s="36">
        <f t="shared" ref="G43:L43" si="12">G12+G21+G31+G41</f>
        <v>2200</v>
      </c>
      <c r="H43" s="36">
        <f t="shared" si="12"/>
        <v>8600</v>
      </c>
      <c r="I43" s="36">
        <f>I12+I21+I31+I41</f>
        <v>36579.93</v>
      </c>
      <c r="J43" s="36">
        <f t="shared" si="12"/>
        <v>221679.63</v>
      </c>
      <c r="K43" s="36">
        <f t="shared" si="12"/>
        <v>221679.63</v>
      </c>
      <c r="L43" s="36">
        <f t="shared" si="12"/>
        <v>0</v>
      </c>
    </row>
    <row r="44" spans="2:12" ht="16.2" thickBot="1" x14ac:dyDescent="0.35">
      <c r="B44" s="65"/>
      <c r="C44" s="66"/>
      <c r="D44" s="67"/>
      <c r="E44" s="18" t="s">
        <v>9</v>
      </c>
      <c r="F44" s="36"/>
      <c r="G44" s="36"/>
      <c r="H44" s="36"/>
      <c r="I44" s="36"/>
      <c r="J44" s="36"/>
      <c r="K44" s="36"/>
      <c r="L44" s="36"/>
    </row>
    <row r="45" spans="2:12" ht="45" customHeight="1" thickBot="1" x14ac:dyDescent="0.35">
      <c r="B45" s="68" t="s">
        <v>32</v>
      </c>
      <c r="C45" s="68"/>
      <c r="D45" s="68"/>
      <c r="E45" s="68"/>
      <c r="F45" s="68"/>
      <c r="G45" s="68"/>
      <c r="H45" s="69" t="s">
        <v>31</v>
      </c>
      <c r="I45" s="70"/>
      <c r="J45" s="71"/>
      <c r="K45" s="37">
        <f>K43</f>
        <v>221679.63</v>
      </c>
      <c r="L45" s="72" t="s">
        <v>9</v>
      </c>
    </row>
    <row r="46" spans="2:12" ht="15" customHeight="1" x14ac:dyDescent="0.3">
      <c r="B46" s="74"/>
      <c r="C46" s="74"/>
      <c r="D46" s="74"/>
      <c r="E46" s="74"/>
      <c r="F46" s="74"/>
      <c r="G46" s="15"/>
      <c r="I46" s="15"/>
      <c r="L46" s="73"/>
    </row>
  </sheetData>
  <mergeCells count="30">
    <mergeCell ref="B41:D41"/>
    <mergeCell ref="B42:D44"/>
    <mergeCell ref="B45:G45"/>
    <mergeCell ref="H45:J45"/>
    <mergeCell ref="L45:L46"/>
    <mergeCell ref="B46:F46"/>
    <mergeCell ref="B40:D40"/>
    <mergeCell ref="B26:D26"/>
    <mergeCell ref="B27:D27"/>
    <mergeCell ref="B28:D28"/>
    <mergeCell ref="C29:D29"/>
    <mergeCell ref="B30:D30"/>
    <mergeCell ref="B31:D31"/>
    <mergeCell ref="B32:D32"/>
    <mergeCell ref="B36:D36"/>
    <mergeCell ref="B37:D37"/>
    <mergeCell ref="B38:D38"/>
    <mergeCell ref="C39:D39"/>
    <mergeCell ref="B22:D22"/>
    <mergeCell ref="B2:L2"/>
    <mergeCell ref="B3:C3"/>
    <mergeCell ref="B4:C4"/>
    <mergeCell ref="B6:D6"/>
    <mergeCell ref="C10:D10"/>
    <mergeCell ref="C11:D11"/>
    <mergeCell ref="C12:D12"/>
    <mergeCell ref="C14:D14"/>
    <mergeCell ref="C19:D19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8"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Matrice</vt:lpstr>
      <vt:lpstr>Loyers - 1T22</vt:lpstr>
      <vt:lpstr>Loyers - 2T22</vt:lpstr>
      <vt:lpstr>Loyers - 3T22</vt:lpstr>
      <vt:lpstr>Feuil1</vt:lpstr>
      <vt:lpstr>Régularisation nouveau bail</vt:lpstr>
      <vt:lpstr>Feuil2</vt:lpstr>
      <vt:lpstr>Loyers - 4T22</vt:lpstr>
      <vt:lpstr>Loyers - 1T23</vt:lpstr>
      <vt:lpstr>Loyers - 2T23</vt:lpstr>
      <vt:lpstr>Loyers - 3T23</vt:lpstr>
      <vt:lpstr>Loyers - 4T23</vt:lpstr>
      <vt:lpstr>'Loyers - 2T22'!Zone_d_impression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2023-10-13T08:12:04Z</cp:lastPrinted>
  <dcterms:created xsi:type="dcterms:W3CDTF">2022-01-22T20:29:50Z</dcterms:created>
  <dcterms:modified xsi:type="dcterms:W3CDTF">2023-10-13T08:23:01Z</dcterms:modified>
</cp:coreProperties>
</file>