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72" windowWidth="22116" windowHeight="10080"/>
  </bookViews>
  <sheets>
    <sheet name="Feuil1" sheetId="1" r:id="rId1"/>
  </sheets>
  <calcPr calcId="125725"/>
</workbook>
</file>

<file path=xl/calcChain.xml><?xml version="1.0" encoding="utf-8"?>
<calcChain xmlns="http://schemas.openxmlformats.org/spreadsheetml/2006/main">
  <c r="J37" i="1"/>
  <c r="J36"/>
  <c r="J34"/>
  <c r="J33"/>
  <c r="J32"/>
  <c r="J31"/>
  <c r="J30"/>
  <c r="J29"/>
  <c r="J28"/>
  <c r="J27"/>
  <c r="J26"/>
  <c r="J25"/>
  <c r="J24"/>
  <c r="J23"/>
  <c r="J22"/>
  <c r="J21"/>
  <c r="J20"/>
  <c r="J19"/>
  <c r="J18"/>
  <c r="J17"/>
  <c r="J16"/>
  <c r="J15"/>
  <c r="J14"/>
  <c r="J13"/>
  <c r="J12"/>
  <c r="J11"/>
  <c r="J10"/>
  <c r="J9"/>
  <c r="J8"/>
  <c r="J7"/>
  <c r="J35"/>
  <c r="P37"/>
  <c r="P36"/>
  <c r="P35"/>
  <c r="P34"/>
  <c r="P33"/>
  <c r="P32"/>
  <c r="P31"/>
  <c r="P30"/>
  <c r="P29"/>
  <c r="P28"/>
  <c r="P27"/>
  <c r="P26"/>
  <c r="P25"/>
  <c r="P24"/>
  <c r="P23"/>
  <c r="P22"/>
  <c r="P21"/>
  <c r="P20"/>
  <c r="P19"/>
  <c r="P18"/>
  <c r="P17"/>
  <c r="P16"/>
  <c r="P15"/>
  <c r="P14"/>
  <c r="P13"/>
  <c r="P12"/>
  <c r="P11"/>
  <c r="P10"/>
  <c r="P9"/>
  <c r="P8"/>
  <c r="P7"/>
  <c r="Q39"/>
  <c r="I39"/>
  <c r="M39"/>
  <c r="H39"/>
  <c r="G39"/>
  <c r="K37"/>
  <c r="O37" s="1"/>
  <c r="K36"/>
  <c r="O36" s="1"/>
  <c r="K35"/>
  <c r="O35" s="1"/>
  <c r="K34"/>
  <c r="O34" s="1"/>
  <c r="K33"/>
  <c r="O33" s="1"/>
  <c r="K32"/>
  <c r="O32" s="1"/>
  <c r="K31"/>
  <c r="O31" s="1"/>
  <c r="K30"/>
  <c r="O30" s="1"/>
  <c r="K29"/>
  <c r="O29" s="1"/>
  <c r="K28"/>
  <c r="O28" s="1"/>
  <c r="K27"/>
  <c r="O27" s="1"/>
  <c r="K26"/>
  <c r="O26" s="1"/>
  <c r="K25"/>
  <c r="O25" s="1"/>
  <c r="K24"/>
  <c r="O24" s="1"/>
  <c r="K23"/>
  <c r="O23" s="1"/>
  <c r="K22"/>
  <c r="O22" s="1"/>
  <c r="K21"/>
  <c r="O21" s="1"/>
  <c r="K20"/>
  <c r="O20" s="1"/>
  <c r="K19"/>
  <c r="O19" s="1"/>
  <c r="K18"/>
  <c r="O18" s="1"/>
  <c r="K17"/>
  <c r="O17" s="1"/>
  <c r="K16"/>
  <c r="O16" s="1"/>
  <c r="K15"/>
  <c r="O15" s="1"/>
  <c r="K14"/>
  <c r="O14" s="1"/>
  <c r="K13"/>
  <c r="O13" s="1"/>
  <c r="K12"/>
  <c r="O12" s="1"/>
  <c r="K11"/>
  <c r="O11" s="1"/>
  <c r="K10"/>
  <c r="O10" s="1"/>
  <c r="K9"/>
  <c r="O9" s="1"/>
  <c r="K8"/>
  <c r="O8" s="1"/>
  <c r="K7"/>
  <c r="O7" s="1"/>
  <c r="P39" l="1"/>
  <c r="N30"/>
  <c r="N23"/>
  <c r="N31"/>
  <c r="N22"/>
  <c r="N15"/>
  <c r="N14"/>
  <c r="N7"/>
  <c r="N37"/>
  <c r="N12"/>
  <c r="N20"/>
  <c r="N28"/>
  <c r="N36"/>
  <c r="N11"/>
  <c r="N19"/>
  <c r="N27"/>
  <c r="N35"/>
  <c r="N13"/>
  <c r="N10"/>
  <c r="N18"/>
  <c r="N26"/>
  <c r="N34"/>
  <c r="N21"/>
  <c r="N9"/>
  <c r="N17"/>
  <c r="N25"/>
  <c r="N33"/>
  <c r="J39"/>
  <c r="N29"/>
  <c r="N8"/>
  <c r="N16"/>
  <c r="N24"/>
  <c r="N32"/>
  <c r="O39"/>
  <c r="L25"/>
  <c r="K39"/>
  <c r="N39" l="1"/>
</calcChain>
</file>

<file path=xl/sharedStrings.xml><?xml version="1.0" encoding="utf-8"?>
<sst xmlns="http://schemas.openxmlformats.org/spreadsheetml/2006/main" count="76" uniqueCount="26">
  <si>
    <t>09</t>
  </si>
  <si>
    <t>10</t>
  </si>
  <si>
    <t>11</t>
  </si>
  <si>
    <t>12</t>
  </si>
  <si>
    <t>01</t>
  </si>
  <si>
    <t>02</t>
  </si>
  <si>
    <t>03</t>
  </si>
  <si>
    <t>04</t>
  </si>
  <si>
    <t>05</t>
  </si>
  <si>
    <t>06</t>
  </si>
  <si>
    <t>07</t>
  </si>
  <si>
    <t>08</t>
  </si>
  <si>
    <t>Dépôt de garantie</t>
  </si>
  <si>
    <t>TVA  Gerloge</t>
  </si>
  <si>
    <t>Loyer HT selon bail</t>
  </si>
  <si>
    <t>somme tva bail 12/09/16 à 01/03/2018</t>
  </si>
  <si>
    <t>diff TVA bail &amp; Gerloge</t>
  </si>
  <si>
    <t>Loyer TTC bail</t>
  </si>
  <si>
    <t>HT</t>
  </si>
  <si>
    <t>TVA</t>
  </si>
  <si>
    <t>TVA bail</t>
  </si>
  <si>
    <t>Loyer TTC Gerloge</t>
  </si>
  <si>
    <t>diff HT loyer bail &amp; Gerloge</t>
  </si>
  <si>
    <t>TTC</t>
  </si>
  <si>
    <t>Loyer HT  Gerloge</t>
  </si>
  <si>
    <t>Rappel loyer Gerloge</t>
  </si>
</sst>
</file>

<file path=xl/styles.xml><?xml version="1.0" encoding="utf-8"?>
<styleSheet xmlns="http://schemas.openxmlformats.org/spreadsheetml/2006/main">
  <numFmts count="2">
    <numFmt numFmtId="164" formatCode="#,##0.00_ ;[Red]\-#,##0.00\ "/>
    <numFmt numFmtId="166" formatCode="0.00_ ;[Red]\-0.00\ 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</font>
    <font>
      <sz val="10"/>
      <name val="Arial"/>
      <family val="2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8">
    <xf numFmtId="0" fontId="0" fillId="0" borderId="0"/>
    <xf numFmtId="0" fontId="2" fillId="0" borderId="0"/>
    <xf numFmtId="0" fontId="1" fillId="0" borderId="0"/>
    <xf numFmtId="0" fontId="3" fillId="0" borderId="0"/>
    <xf numFmtId="9" fontId="1" fillId="0" borderId="0" applyFont="0" applyFill="0" applyBorder="0" applyAlignment="0" applyProtection="0"/>
    <xf numFmtId="0" fontId="1" fillId="0" borderId="0"/>
    <xf numFmtId="0" fontId="3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3" applyAlignment="1">
      <alignment horizontal="center" vertical="center"/>
    </xf>
    <xf numFmtId="49" fontId="3" fillId="0" borderId="0" xfId="3" applyNumberFormat="1" applyAlignment="1">
      <alignment horizontal="center" vertical="center"/>
    </xf>
    <xf numFmtId="0" fontId="3" fillId="0" borderId="0" xfId="3" applyNumberFormat="1" applyAlignment="1">
      <alignment horizontal="center" vertical="center"/>
    </xf>
    <xf numFmtId="49" fontId="3" fillId="0" borderId="0" xfId="3" applyNumberFormat="1" applyFon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6" fontId="0" fillId="0" borderId="0" xfId="0" applyNumberFormat="1" applyAlignment="1">
      <alignment horizontal="center" vertical="center"/>
    </xf>
    <xf numFmtId="0" fontId="3" fillId="0" borderId="2" xfId="3" applyBorder="1" applyAlignment="1">
      <alignment horizontal="center" vertical="center"/>
    </xf>
    <xf numFmtId="49" fontId="3" fillId="0" borderId="2" xfId="3" applyNumberFormat="1" applyBorder="1" applyAlignment="1">
      <alignment horizontal="center" vertical="center"/>
    </xf>
    <xf numFmtId="0" fontId="3" fillId="0" borderId="2" xfId="3" applyNumberFormat="1" applyBorder="1" applyAlignment="1">
      <alignment horizontal="center" vertical="center"/>
    </xf>
    <xf numFmtId="0" fontId="3" fillId="2" borderId="0" xfId="3" applyFill="1" applyAlignment="1">
      <alignment horizontal="center" vertical="center"/>
    </xf>
    <xf numFmtId="49" fontId="3" fillId="2" borderId="0" xfId="3" applyNumberFormat="1" applyFont="1" applyFill="1" applyAlignment="1">
      <alignment horizontal="center" vertical="center"/>
    </xf>
    <xf numFmtId="0" fontId="3" fillId="2" borderId="0" xfId="3" applyNumberFormat="1" applyFill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/>
    <xf numFmtId="0" fontId="0" fillId="0" borderId="3" xfId="0" applyBorder="1" applyAlignment="1"/>
    <xf numFmtId="0" fontId="4" fillId="0" borderId="3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164" fontId="3" fillId="0" borderId="7" xfId="3" applyNumberFormat="1" applyBorder="1" applyAlignment="1">
      <alignment horizontal="center" vertical="center"/>
    </xf>
    <xf numFmtId="164" fontId="0" fillId="0" borderId="8" xfId="0" applyNumberFormat="1" applyBorder="1" applyAlignment="1">
      <alignment horizontal="center" vertical="center"/>
    </xf>
    <xf numFmtId="164" fontId="0" fillId="0" borderId="9" xfId="0" applyNumberFormat="1" applyBorder="1" applyAlignment="1">
      <alignment horizontal="center" vertical="center"/>
    </xf>
    <xf numFmtId="164" fontId="3" fillId="2" borderId="7" xfId="3" applyNumberFormat="1" applyFill="1" applyBorder="1" applyAlignment="1">
      <alignment horizontal="center" vertical="center"/>
    </xf>
    <xf numFmtId="0" fontId="3" fillId="0" borderId="7" xfId="3" applyBorder="1" applyAlignment="1">
      <alignment horizontal="center" vertical="center"/>
    </xf>
    <xf numFmtId="164" fontId="3" fillId="0" borderId="10" xfId="3" applyNumberFormat="1" applyBorder="1" applyAlignment="1">
      <alignment horizontal="center" vertical="center"/>
    </xf>
    <xf numFmtId="164" fontId="0" fillId="0" borderId="11" xfId="0" applyNumberForma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164" fontId="0" fillId="0" borderId="12" xfId="0" applyNumberFormat="1" applyBorder="1" applyAlignment="1">
      <alignment horizontal="center" vertical="center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164" fontId="0" fillId="0" borderId="14" xfId="0" applyNumberFormat="1" applyBorder="1" applyAlignment="1">
      <alignment horizontal="center" vertical="center"/>
    </xf>
    <xf numFmtId="164" fontId="0" fillId="0" borderId="15" xfId="0" applyNumberFormat="1" applyBorder="1" applyAlignment="1">
      <alignment horizontal="center" vertical="center"/>
    </xf>
    <xf numFmtId="164" fontId="0" fillId="0" borderId="7" xfId="0" applyNumberFormat="1" applyBorder="1" applyAlignment="1">
      <alignment horizontal="center" vertical="center"/>
    </xf>
    <xf numFmtId="164" fontId="0" fillId="0" borderId="10" xfId="0" applyNumberFormat="1" applyBorder="1" applyAlignment="1">
      <alignment horizontal="center" vertical="center"/>
    </xf>
  </cellXfs>
  <cellStyles count="8">
    <cellStyle name="Normal" xfId="0" builtinId="0"/>
    <cellStyle name="Normal 2" xfId="2"/>
    <cellStyle name="Normal 2 2" xfId="3"/>
    <cellStyle name="Normal 2 2 2" xfId="6"/>
    <cellStyle name="Normal 2 3" xfId="5"/>
    <cellStyle name="Normal 3" xfId="1"/>
    <cellStyle name="Pourcentage 2" xfId="4"/>
    <cellStyle name="Pourcentage 2 2" xfId="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Q39"/>
  <sheetViews>
    <sheetView tabSelected="1" workbookViewId="0">
      <selection activeCell="I6" sqref="I6"/>
    </sheetView>
  </sheetViews>
  <sheetFormatPr baseColWidth="10" defaultRowHeight="14.4"/>
  <cols>
    <col min="1" max="2" width="3" bestFit="1" customWidth="1"/>
    <col min="3" max="3" width="5" bestFit="1" customWidth="1"/>
    <col min="4" max="5" width="3" bestFit="1" customWidth="1"/>
    <col min="6" max="6" width="5" bestFit="1" customWidth="1"/>
    <col min="10" max="10" width="13.77734375" customWidth="1"/>
  </cols>
  <sheetData>
    <row r="2" spans="1:17" ht="15" thickBot="1"/>
    <row r="3" spans="1:17">
      <c r="G3" s="16" t="s">
        <v>18</v>
      </c>
      <c r="H3" s="17"/>
      <c r="I3" s="17"/>
      <c r="J3" s="17"/>
      <c r="K3" s="16" t="s">
        <v>19</v>
      </c>
      <c r="L3" s="16"/>
      <c r="M3" s="16"/>
      <c r="N3" s="17"/>
      <c r="O3" s="16" t="s">
        <v>23</v>
      </c>
      <c r="P3" s="16"/>
    </row>
    <row r="4" spans="1:17" ht="15" thickBot="1">
      <c r="G4" s="18"/>
      <c r="H4" s="18"/>
      <c r="I4" s="18"/>
      <c r="J4" s="18"/>
      <c r="K4" s="19"/>
      <c r="L4" s="19"/>
      <c r="M4" s="19"/>
      <c r="N4" s="18"/>
      <c r="O4" s="19"/>
      <c r="P4" s="19"/>
    </row>
    <row r="5" spans="1:17" s="1" customFormat="1" ht="43.2" customHeight="1">
      <c r="A5" s="2"/>
      <c r="G5" s="20" t="s">
        <v>14</v>
      </c>
      <c r="H5" s="21" t="s">
        <v>24</v>
      </c>
      <c r="I5" s="21" t="s">
        <v>25</v>
      </c>
      <c r="J5" s="35" t="s">
        <v>22</v>
      </c>
      <c r="K5" s="20" t="s">
        <v>20</v>
      </c>
      <c r="L5" s="21" t="s">
        <v>15</v>
      </c>
      <c r="M5" s="21" t="s">
        <v>13</v>
      </c>
      <c r="N5" s="35" t="s">
        <v>16</v>
      </c>
      <c r="O5" s="20" t="s">
        <v>17</v>
      </c>
      <c r="P5" s="22" t="s">
        <v>21</v>
      </c>
      <c r="Q5" s="1" t="s">
        <v>12</v>
      </c>
    </row>
    <row r="6" spans="1:17">
      <c r="A6" s="3"/>
      <c r="B6" s="3"/>
      <c r="C6" s="3"/>
      <c r="D6" s="3"/>
      <c r="E6" s="3"/>
      <c r="F6" s="3"/>
      <c r="G6" s="23"/>
      <c r="H6" s="24"/>
      <c r="I6" s="24"/>
      <c r="J6" s="36"/>
      <c r="K6" s="23"/>
      <c r="L6" s="24"/>
      <c r="M6" s="24"/>
      <c r="N6" s="36"/>
      <c r="O6" s="23"/>
      <c r="P6" s="25"/>
      <c r="Q6" s="3"/>
    </row>
    <row r="7" spans="1:17">
      <c r="A7" s="4">
        <v>12</v>
      </c>
      <c r="B7" s="5" t="s">
        <v>0</v>
      </c>
      <c r="C7" s="6">
        <v>2016</v>
      </c>
      <c r="D7" s="4">
        <v>30</v>
      </c>
      <c r="E7" s="7" t="s">
        <v>0</v>
      </c>
      <c r="F7" s="6">
        <v>2016</v>
      </c>
      <c r="G7" s="26">
        <v>47.5</v>
      </c>
      <c r="H7" s="27">
        <v>47.5</v>
      </c>
      <c r="I7" s="24"/>
      <c r="J7" s="37">
        <f t="shared" ref="J7:J34" si="0">G7-(H7+I7)</f>
        <v>0</v>
      </c>
      <c r="K7" s="39">
        <f>G7*20%</f>
        <v>9.5</v>
      </c>
      <c r="L7" s="27"/>
      <c r="M7" s="27"/>
      <c r="N7" s="37">
        <f>K7-M7</f>
        <v>9.5</v>
      </c>
      <c r="O7" s="39">
        <f>G7+K7</f>
        <v>57</v>
      </c>
      <c r="P7" s="28">
        <f>H7+M7+I7</f>
        <v>47.5</v>
      </c>
      <c r="Q7" s="9">
        <v>75</v>
      </c>
    </row>
    <row r="8" spans="1:17">
      <c r="A8" s="4">
        <v>1</v>
      </c>
      <c r="B8" s="7" t="s">
        <v>1</v>
      </c>
      <c r="C8" s="6">
        <v>2016</v>
      </c>
      <c r="D8" s="4">
        <v>31</v>
      </c>
      <c r="E8" s="7" t="s">
        <v>1</v>
      </c>
      <c r="F8" s="6">
        <v>2016</v>
      </c>
      <c r="G8" s="26">
        <v>75</v>
      </c>
      <c r="H8" s="27">
        <v>75</v>
      </c>
      <c r="I8" s="24"/>
      <c r="J8" s="37">
        <f t="shared" si="0"/>
        <v>0</v>
      </c>
      <c r="K8" s="39">
        <f t="shared" ref="K8:K37" si="1">G8*20%</f>
        <v>15</v>
      </c>
      <c r="L8" s="27"/>
      <c r="M8" s="27"/>
      <c r="N8" s="37">
        <f>K8-M8</f>
        <v>15</v>
      </c>
      <c r="O8" s="39">
        <f>G8+K8</f>
        <v>90</v>
      </c>
      <c r="P8" s="28">
        <f>H8+M8+I8</f>
        <v>75</v>
      </c>
      <c r="Q8" s="9"/>
    </row>
    <row r="9" spans="1:17">
      <c r="A9" s="4">
        <v>1</v>
      </c>
      <c r="B9" s="5" t="s">
        <v>2</v>
      </c>
      <c r="C9" s="6">
        <v>2016</v>
      </c>
      <c r="D9" s="4">
        <v>30</v>
      </c>
      <c r="E9" s="5" t="s">
        <v>2</v>
      </c>
      <c r="F9" s="6">
        <v>2016</v>
      </c>
      <c r="G9" s="26">
        <v>75</v>
      </c>
      <c r="H9" s="27">
        <v>75</v>
      </c>
      <c r="I9" s="24"/>
      <c r="J9" s="37">
        <f t="shared" si="0"/>
        <v>0</v>
      </c>
      <c r="K9" s="39">
        <f t="shared" si="1"/>
        <v>15</v>
      </c>
      <c r="L9" s="27"/>
      <c r="M9" s="27"/>
      <c r="N9" s="37">
        <f>K9-M9</f>
        <v>15</v>
      </c>
      <c r="O9" s="39">
        <f>G9+K9</f>
        <v>90</v>
      </c>
      <c r="P9" s="28">
        <f>H9+M9+I9</f>
        <v>75</v>
      </c>
      <c r="Q9" s="9"/>
    </row>
    <row r="10" spans="1:17" ht="15" thickBot="1">
      <c r="A10" s="10">
        <v>1</v>
      </c>
      <c r="B10" s="11" t="s">
        <v>3</v>
      </c>
      <c r="C10" s="12">
        <v>2016</v>
      </c>
      <c r="D10" s="10">
        <v>31</v>
      </c>
      <c r="E10" s="11" t="s">
        <v>3</v>
      </c>
      <c r="F10" s="12">
        <v>2016</v>
      </c>
      <c r="G10" s="26">
        <v>75</v>
      </c>
      <c r="H10" s="27">
        <v>75</v>
      </c>
      <c r="I10" s="24"/>
      <c r="J10" s="37">
        <f t="shared" si="0"/>
        <v>0</v>
      </c>
      <c r="K10" s="39">
        <f t="shared" si="1"/>
        <v>15</v>
      </c>
      <c r="L10" s="27"/>
      <c r="M10" s="27"/>
      <c r="N10" s="37">
        <f>K10-M10</f>
        <v>15</v>
      </c>
      <c r="O10" s="39">
        <f>G10+K10</f>
        <v>90</v>
      </c>
      <c r="P10" s="28">
        <f>H10+M10+I10</f>
        <v>75</v>
      </c>
      <c r="Q10" s="9"/>
    </row>
    <row r="11" spans="1:17">
      <c r="A11" s="4">
        <v>1</v>
      </c>
      <c r="B11" s="5" t="s">
        <v>4</v>
      </c>
      <c r="C11" s="6">
        <v>2017</v>
      </c>
      <c r="D11" s="4">
        <v>31</v>
      </c>
      <c r="E11" s="5" t="s">
        <v>4</v>
      </c>
      <c r="F11" s="6">
        <v>2017</v>
      </c>
      <c r="G11" s="26">
        <v>75</v>
      </c>
      <c r="H11" s="27">
        <v>75</v>
      </c>
      <c r="I11" s="24"/>
      <c r="J11" s="37">
        <f t="shared" si="0"/>
        <v>0</v>
      </c>
      <c r="K11" s="39">
        <f t="shared" si="1"/>
        <v>15</v>
      </c>
      <c r="L11" s="27"/>
      <c r="M11" s="27"/>
      <c r="N11" s="37">
        <f>K11-M11</f>
        <v>15</v>
      </c>
      <c r="O11" s="39">
        <f>G11+K11</f>
        <v>90</v>
      </c>
      <c r="P11" s="28">
        <f>H11+M11+I11</f>
        <v>75</v>
      </c>
      <c r="Q11" s="9"/>
    </row>
    <row r="12" spans="1:17">
      <c r="A12" s="4">
        <v>1</v>
      </c>
      <c r="B12" s="5" t="s">
        <v>5</v>
      </c>
      <c r="C12" s="6">
        <v>2017</v>
      </c>
      <c r="D12" s="4">
        <v>28</v>
      </c>
      <c r="E12" s="5" t="s">
        <v>5</v>
      </c>
      <c r="F12" s="6">
        <v>2017</v>
      </c>
      <c r="G12" s="26">
        <v>75</v>
      </c>
      <c r="H12" s="27">
        <v>75</v>
      </c>
      <c r="I12" s="24"/>
      <c r="J12" s="37">
        <f t="shared" si="0"/>
        <v>0</v>
      </c>
      <c r="K12" s="39">
        <f t="shared" si="1"/>
        <v>15</v>
      </c>
      <c r="L12" s="27"/>
      <c r="M12" s="27"/>
      <c r="N12" s="37">
        <f>K12-M12</f>
        <v>15</v>
      </c>
      <c r="O12" s="39">
        <f>G12+K12</f>
        <v>90</v>
      </c>
      <c r="P12" s="28">
        <f>H12+M12+I12</f>
        <v>75</v>
      </c>
      <c r="Q12" s="9"/>
    </row>
    <row r="13" spans="1:17">
      <c r="A13" s="4">
        <v>1</v>
      </c>
      <c r="B13" s="5" t="s">
        <v>6</v>
      </c>
      <c r="C13" s="6">
        <v>2017</v>
      </c>
      <c r="D13" s="4">
        <v>31</v>
      </c>
      <c r="E13" s="5" t="s">
        <v>6</v>
      </c>
      <c r="F13" s="6">
        <v>2017</v>
      </c>
      <c r="G13" s="26">
        <v>75</v>
      </c>
      <c r="H13" s="27">
        <v>75</v>
      </c>
      <c r="I13" s="24"/>
      <c r="J13" s="37">
        <f t="shared" si="0"/>
        <v>0</v>
      </c>
      <c r="K13" s="39">
        <f t="shared" si="1"/>
        <v>15</v>
      </c>
      <c r="L13" s="27"/>
      <c r="M13" s="27"/>
      <c r="N13" s="37">
        <f>K13-M13</f>
        <v>15</v>
      </c>
      <c r="O13" s="39">
        <f>G13+K13</f>
        <v>90</v>
      </c>
      <c r="P13" s="28">
        <f>H13+M13+I13</f>
        <v>75</v>
      </c>
      <c r="Q13" s="9"/>
    </row>
    <row r="14" spans="1:17">
      <c r="A14" s="4">
        <v>1</v>
      </c>
      <c r="B14" s="5" t="s">
        <v>7</v>
      </c>
      <c r="C14" s="6">
        <v>2017</v>
      </c>
      <c r="D14" s="4">
        <v>30</v>
      </c>
      <c r="E14" s="5" t="s">
        <v>7</v>
      </c>
      <c r="F14" s="6">
        <v>2017</v>
      </c>
      <c r="G14" s="26">
        <v>75</v>
      </c>
      <c r="H14" s="27">
        <v>75</v>
      </c>
      <c r="I14" s="24"/>
      <c r="J14" s="37">
        <f t="shared" si="0"/>
        <v>0</v>
      </c>
      <c r="K14" s="39">
        <f t="shared" si="1"/>
        <v>15</v>
      </c>
      <c r="L14" s="27"/>
      <c r="M14" s="27"/>
      <c r="N14" s="37">
        <f>K14-M14</f>
        <v>15</v>
      </c>
      <c r="O14" s="39">
        <f>G14+K14</f>
        <v>90</v>
      </c>
      <c r="P14" s="28">
        <f>H14+M14+I14</f>
        <v>75</v>
      </c>
      <c r="Q14" s="9"/>
    </row>
    <row r="15" spans="1:17">
      <c r="A15" s="4">
        <v>1</v>
      </c>
      <c r="B15" s="5" t="s">
        <v>8</v>
      </c>
      <c r="C15" s="6">
        <v>2017</v>
      </c>
      <c r="D15" s="4">
        <v>31</v>
      </c>
      <c r="E15" s="5" t="s">
        <v>8</v>
      </c>
      <c r="F15" s="6">
        <v>2017</v>
      </c>
      <c r="G15" s="26">
        <v>75</v>
      </c>
      <c r="H15" s="27">
        <v>75</v>
      </c>
      <c r="I15" s="24"/>
      <c r="J15" s="37">
        <f t="shared" si="0"/>
        <v>0</v>
      </c>
      <c r="K15" s="39">
        <f t="shared" si="1"/>
        <v>15</v>
      </c>
      <c r="L15" s="27"/>
      <c r="M15" s="27"/>
      <c r="N15" s="37">
        <f>K15-M15</f>
        <v>15</v>
      </c>
      <c r="O15" s="39">
        <f>G15+K15</f>
        <v>90</v>
      </c>
      <c r="P15" s="28">
        <f>H15+M15+I15</f>
        <v>75</v>
      </c>
      <c r="Q15" s="9"/>
    </row>
    <row r="16" spans="1:17">
      <c r="A16" s="4">
        <v>1</v>
      </c>
      <c r="B16" s="5" t="s">
        <v>9</v>
      </c>
      <c r="C16" s="6">
        <v>2017</v>
      </c>
      <c r="D16" s="4">
        <v>30</v>
      </c>
      <c r="E16" s="5" t="s">
        <v>9</v>
      </c>
      <c r="F16" s="6">
        <v>2017</v>
      </c>
      <c r="G16" s="26">
        <v>75</v>
      </c>
      <c r="H16" s="27">
        <v>75</v>
      </c>
      <c r="I16" s="24"/>
      <c r="J16" s="37">
        <f t="shared" si="0"/>
        <v>0</v>
      </c>
      <c r="K16" s="39">
        <f t="shared" si="1"/>
        <v>15</v>
      </c>
      <c r="L16" s="27"/>
      <c r="M16" s="27"/>
      <c r="N16" s="37">
        <f>K16-M16</f>
        <v>15</v>
      </c>
      <c r="O16" s="39">
        <f>G16+K16</f>
        <v>90</v>
      </c>
      <c r="P16" s="28">
        <f>H16+M16+I16</f>
        <v>75</v>
      </c>
      <c r="Q16" s="9"/>
    </row>
    <row r="17" spans="1:17">
      <c r="A17" s="4">
        <v>1</v>
      </c>
      <c r="B17" s="5" t="s">
        <v>10</v>
      </c>
      <c r="C17" s="6">
        <v>2017</v>
      </c>
      <c r="D17" s="4">
        <v>31</v>
      </c>
      <c r="E17" s="7" t="s">
        <v>10</v>
      </c>
      <c r="F17" s="6">
        <v>2017</v>
      </c>
      <c r="G17" s="26">
        <v>75</v>
      </c>
      <c r="H17" s="27">
        <v>75</v>
      </c>
      <c r="I17" s="24"/>
      <c r="J17" s="37">
        <f t="shared" si="0"/>
        <v>0</v>
      </c>
      <c r="K17" s="39">
        <f t="shared" si="1"/>
        <v>15</v>
      </c>
      <c r="L17" s="27"/>
      <c r="M17" s="27"/>
      <c r="N17" s="37">
        <f>K17-M17</f>
        <v>15</v>
      </c>
      <c r="O17" s="39">
        <f>G17+K17</f>
        <v>90</v>
      </c>
      <c r="P17" s="28">
        <f>H17+M17+I17</f>
        <v>75</v>
      </c>
      <c r="Q17" s="9"/>
    </row>
    <row r="18" spans="1:17">
      <c r="A18" s="4">
        <v>1</v>
      </c>
      <c r="B18" s="5" t="s">
        <v>11</v>
      </c>
      <c r="C18" s="6">
        <v>2017</v>
      </c>
      <c r="D18" s="4">
        <v>31</v>
      </c>
      <c r="E18" s="7" t="s">
        <v>11</v>
      </c>
      <c r="F18" s="6">
        <v>2017</v>
      </c>
      <c r="G18" s="26">
        <v>75</v>
      </c>
      <c r="H18" s="27">
        <v>75</v>
      </c>
      <c r="I18" s="24"/>
      <c r="J18" s="37">
        <f t="shared" si="0"/>
        <v>0</v>
      </c>
      <c r="K18" s="39">
        <f t="shared" si="1"/>
        <v>15</v>
      </c>
      <c r="L18" s="27"/>
      <c r="M18" s="27"/>
      <c r="N18" s="37">
        <f>K18-M18</f>
        <v>15</v>
      </c>
      <c r="O18" s="39">
        <f>G18+K18</f>
        <v>90</v>
      </c>
      <c r="P18" s="28">
        <f>H18+M18+I18</f>
        <v>75</v>
      </c>
      <c r="Q18" s="9"/>
    </row>
    <row r="19" spans="1:17">
      <c r="A19" s="4">
        <v>1</v>
      </c>
      <c r="B19" s="7" t="s">
        <v>0</v>
      </c>
      <c r="C19" s="6">
        <v>2017</v>
      </c>
      <c r="D19" s="4">
        <v>30</v>
      </c>
      <c r="E19" s="7" t="s">
        <v>0</v>
      </c>
      <c r="F19" s="6">
        <v>2017</v>
      </c>
      <c r="G19" s="26">
        <v>75</v>
      </c>
      <c r="H19" s="27">
        <v>75</v>
      </c>
      <c r="I19" s="24"/>
      <c r="J19" s="37">
        <f t="shared" si="0"/>
        <v>0</v>
      </c>
      <c r="K19" s="39">
        <f t="shared" si="1"/>
        <v>15</v>
      </c>
      <c r="L19" s="27"/>
      <c r="M19" s="27"/>
      <c r="N19" s="37">
        <f>K19-M19</f>
        <v>15</v>
      </c>
      <c r="O19" s="39">
        <f>G19+K19</f>
        <v>90</v>
      </c>
      <c r="P19" s="28">
        <f>H19+M19+I19</f>
        <v>75</v>
      </c>
      <c r="Q19" s="9"/>
    </row>
    <row r="20" spans="1:17">
      <c r="A20" s="13">
        <v>1</v>
      </c>
      <c r="B20" s="14" t="s">
        <v>1</v>
      </c>
      <c r="C20" s="15">
        <v>2017</v>
      </c>
      <c r="D20" s="13">
        <v>31</v>
      </c>
      <c r="E20" s="14" t="s">
        <v>1</v>
      </c>
      <c r="F20" s="15">
        <v>2017</v>
      </c>
      <c r="G20" s="29">
        <v>76.63000000000001</v>
      </c>
      <c r="H20" s="27">
        <v>75</v>
      </c>
      <c r="I20" s="24"/>
      <c r="J20" s="37">
        <f t="shared" si="0"/>
        <v>1.6300000000000097</v>
      </c>
      <c r="K20" s="39">
        <f t="shared" si="1"/>
        <v>15.326000000000002</v>
      </c>
      <c r="L20" s="27"/>
      <c r="M20" s="27"/>
      <c r="N20" s="37">
        <f>K20-M20</f>
        <v>15.326000000000002</v>
      </c>
      <c r="O20" s="39">
        <f>G20+K20</f>
        <v>91.956000000000017</v>
      </c>
      <c r="P20" s="28">
        <f>H20+M20+I20</f>
        <v>75</v>
      </c>
      <c r="Q20" s="9"/>
    </row>
    <row r="21" spans="1:17">
      <c r="A21" s="4">
        <v>1</v>
      </c>
      <c r="B21" s="5" t="s">
        <v>2</v>
      </c>
      <c r="C21" s="6">
        <v>2017</v>
      </c>
      <c r="D21" s="4">
        <v>30</v>
      </c>
      <c r="E21" s="5" t="s">
        <v>2</v>
      </c>
      <c r="F21" s="6">
        <v>2017</v>
      </c>
      <c r="G21" s="30">
        <v>76.63</v>
      </c>
      <c r="H21" s="27">
        <v>75</v>
      </c>
      <c r="I21" s="24"/>
      <c r="J21" s="37">
        <f t="shared" si="0"/>
        <v>1.6299999999999955</v>
      </c>
      <c r="K21" s="39">
        <f t="shared" si="1"/>
        <v>15.326000000000001</v>
      </c>
      <c r="L21" s="27"/>
      <c r="M21" s="27"/>
      <c r="N21" s="37">
        <f>K21-M21</f>
        <v>15.326000000000001</v>
      </c>
      <c r="O21" s="39">
        <f>G21+K21</f>
        <v>91.955999999999989</v>
      </c>
      <c r="P21" s="28">
        <f>H21+M21+I21</f>
        <v>75</v>
      </c>
      <c r="Q21" s="9"/>
    </row>
    <row r="22" spans="1:17" ht="15" thickBot="1">
      <c r="A22" s="10">
        <v>1</v>
      </c>
      <c r="B22" s="11" t="s">
        <v>3</v>
      </c>
      <c r="C22" s="12">
        <v>2017</v>
      </c>
      <c r="D22" s="10">
        <v>31</v>
      </c>
      <c r="E22" s="11" t="s">
        <v>3</v>
      </c>
      <c r="F22" s="12">
        <v>2017</v>
      </c>
      <c r="G22" s="30">
        <v>76.63</v>
      </c>
      <c r="H22" s="27">
        <v>75</v>
      </c>
      <c r="I22" s="24"/>
      <c r="J22" s="37">
        <f t="shared" si="0"/>
        <v>1.6299999999999955</v>
      </c>
      <c r="K22" s="39">
        <f t="shared" si="1"/>
        <v>15.326000000000001</v>
      </c>
      <c r="L22" s="27"/>
      <c r="M22" s="27"/>
      <c r="N22" s="37">
        <f>K22-M22</f>
        <v>15.326000000000001</v>
      </c>
      <c r="O22" s="39">
        <f>G22+K22</f>
        <v>91.955999999999989</v>
      </c>
      <c r="P22" s="28">
        <f>H22+M22+I22</f>
        <v>75</v>
      </c>
      <c r="Q22" s="9"/>
    </row>
    <row r="23" spans="1:17">
      <c r="A23" s="4">
        <v>1</v>
      </c>
      <c r="B23" s="5" t="s">
        <v>4</v>
      </c>
      <c r="C23" s="6">
        <v>2018</v>
      </c>
      <c r="D23" s="4">
        <v>31</v>
      </c>
      <c r="E23" s="5" t="s">
        <v>4</v>
      </c>
      <c r="F23" s="6">
        <v>2018</v>
      </c>
      <c r="G23" s="30">
        <v>76.63</v>
      </c>
      <c r="H23" s="27">
        <v>75</v>
      </c>
      <c r="I23" s="24"/>
      <c r="J23" s="37">
        <f t="shared" si="0"/>
        <v>1.6299999999999955</v>
      </c>
      <c r="K23" s="39">
        <f t="shared" si="1"/>
        <v>15.326000000000001</v>
      </c>
      <c r="L23" s="27"/>
      <c r="M23" s="27"/>
      <c r="N23" s="37">
        <f>K23-M23</f>
        <v>15.326000000000001</v>
      </c>
      <c r="O23" s="39">
        <f>G23+K23</f>
        <v>91.955999999999989</v>
      </c>
      <c r="P23" s="28">
        <f>H23+M23+I23</f>
        <v>75</v>
      </c>
      <c r="Q23" s="9"/>
    </row>
    <row r="24" spans="1:17">
      <c r="A24" s="4">
        <v>1</v>
      </c>
      <c r="B24" s="5" t="s">
        <v>5</v>
      </c>
      <c r="C24" s="6">
        <v>2018</v>
      </c>
      <c r="D24" s="4">
        <v>28</v>
      </c>
      <c r="E24" s="5" t="s">
        <v>5</v>
      </c>
      <c r="F24" s="6">
        <v>2018</v>
      </c>
      <c r="G24" s="30">
        <v>76.63</v>
      </c>
      <c r="H24" s="27">
        <v>75</v>
      </c>
      <c r="I24" s="24"/>
      <c r="J24" s="37">
        <f t="shared" si="0"/>
        <v>1.6299999999999955</v>
      </c>
      <c r="K24" s="39">
        <f t="shared" si="1"/>
        <v>15.326000000000001</v>
      </c>
      <c r="L24" s="27"/>
      <c r="M24" s="27"/>
      <c r="N24" s="37">
        <f>K24-M24</f>
        <v>15.326000000000001</v>
      </c>
      <c r="O24" s="39">
        <f>G24+K24</f>
        <v>91.955999999999989</v>
      </c>
      <c r="P24" s="28">
        <f>H24+M24+I24</f>
        <v>75</v>
      </c>
      <c r="Q24" s="9"/>
    </row>
    <row r="25" spans="1:17">
      <c r="A25" s="4">
        <v>1</v>
      </c>
      <c r="B25" s="5" t="s">
        <v>6</v>
      </c>
      <c r="C25" s="6">
        <v>2018</v>
      </c>
      <c r="D25" s="4">
        <v>31</v>
      </c>
      <c r="E25" s="5" t="s">
        <v>6</v>
      </c>
      <c r="F25" s="6">
        <v>2018</v>
      </c>
      <c r="G25" s="30">
        <v>76.63</v>
      </c>
      <c r="H25" s="27">
        <v>75</v>
      </c>
      <c r="I25" s="24"/>
      <c r="J25" s="37">
        <f t="shared" si="0"/>
        <v>1.6299999999999955</v>
      </c>
      <c r="K25" s="39">
        <f t="shared" si="1"/>
        <v>15.326000000000001</v>
      </c>
      <c r="L25" s="27">
        <f>SUM(K7:K25)</f>
        <v>281.45600000000002</v>
      </c>
      <c r="M25" s="27">
        <v>294.5</v>
      </c>
      <c r="N25" s="37">
        <f>K25-M25</f>
        <v>-279.17399999999998</v>
      </c>
      <c r="O25" s="39">
        <f>G25+K25</f>
        <v>91.955999999999989</v>
      </c>
      <c r="P25" s="28">
        <f>H25+M25+I25</f>
        <v>369.5</v>
      </c>
      <c r="Q25" s="9"/>
    </row>
    <row r="26" spans="1:17">
      <c r="A26" s="4">
        <v>1</v>
      </c>
      <c r="B26" s="5" t="s">
        <v>7</v>
      </c>
      <c r="C26" s="6">
        <v>2018</v>
      </c>
      <c r="D26" s="4">
        <v>30</v>
      </c>
      <c r="E26" s="5" t="s">
        <v>7</v>
      </c>
      <c r="F26" s="6">
        <v>2018</v>
      </c>
      <c r="G26" s="30">
        <v>76.63</v>
      </c>
      <c r="H26" s="27">
        <v>75</v>
      </c>
      <c r="I26" s="24"/>
      <c r="J26" s="37">
        <f t="shared" si="0"/>
        <v>1.6299999999999955</v>
      </c>
      <c r="K26" s="39">
        <f t="shared" si="1"/>
        <v>15.326000000000001</v>
      </c>
      <c r="L26" s="27"/>
      <c r="M26" s="27">
        <v>15</v>
      </c>
      <c r="N26" s="37">
        <f>K26-M26</f>
        <v>0.32600000000000051</v>
      </c>
      <c r="O26" s="39">
        <f>G26+K26</f>
        <v>91.955999999999989</v>
      </c>
      <c r="P26" s="28">
        <f>H26+M26+I26</f>
        <v>90</v>
      </c>
      <c r="Q26" s="9"/>
    </row>
    <row r="27" spans="1:17">
      <c r="A27" s="4">
        <v>1</v>
      </c>
      <c r="B27" s="5" t="s">
        <v>8</v>
      </c>
      <c r="C27" s="6">
        <v>2018</v>
      </c>
      <c r="D27" s="4">
        <v>31</v>
      </c>
      <c r="E27" s="5" t="s">
        <v>8</v>
      </c>
      <c r="F27" s="6">
        <v>2018</v>
      </c>
      <c r="G27" s="30">
        <v>76.63</v>
      </c>
      <c r="H27" s="27">
        <v>75</v>
      </c>
      <c r="I27" s="24"/>
      <c r="J27" s="37">
        <f t="shared" si="0"/>
        <v>1.6299999999999955</v>
      </c>
      <c r="K27" s="39">
        <f t="shared" si="1"/>
        <v>15.326000000000001</v>
      </c>
      <c r="L27" s="27"/>
      <c r="M27" s="27">
        <v>15</v>
      </c>
      <c r="N27" s="37">
        <f>K27-M27</f>
        <v>0.32600000000000051</v>
      </c>
      <c r="O27" s="39">
        <f>G27+K27</f>
        <v>91.955999999999989</v>
      </c>
      <c r="P27" s="28">
        <f>H27+M27+I27</f>
        <v>90</v>
      </c>
      <c r="Q27" s="9"/>
    </row>
    <row r="28" spans="1:17">
      <c r="A28" s="4">
        <v>1</v>
      </c>
      <c r="B28" s="5" t="s">
        <v>9</v>
      </c>
      <c r="C28" s="6">
        <v>2018</v>
      </c>
      <c r="D28" s="4">
        <v>30</v>
      </c>
      <c r="E28" s="5" t="s">
        <v>9</v>
      </c>
      <c r="F28" s="6">
        <v>2018</v>
      </c>
      <c r="G28" s="30">
        <v>76.63</v>
      </c>
      <c r="H28" s="27">
        <v>75</v>
      </c>
      <c r="I28" s="24"/>
      <c r="J28" s="37">
        <f t="shared" si="0"/>
        <v>1.6299999999999955</v>
      </c>
      <c r="K28" s="39">
        <f t="shared" si="1"/>
        <v>15.326000000000001</v>
      </c>
      <c r="L28" s="27"/>
      <c r="M28" s="27">
        <v>15</v>
      </c>
      <c r="N28" s="37">
        <f>K28-M28</f>
        <v>0.32600000000000051</v>
      </c>
      <c r="O28" s="39">
        <f>G28+K28</f>
        <v>91.955999999999989</v>
      </c>
      <c r="P28" s="28">
        <f>H28+M28+I28</f>
        <v>90</v>
      </c>
      <c r="Q28" s="9"/>
    </row>
    <row r="29" spans="1:17">
      <c r="A29" s="4">
        <v>1</v>
      </c>
      <c r="B29" s="5" t="s">
        <v>10</v>
      </c>
      <c r="C29" s="6">
        <v>2018</v>
      </c>
      <c r="D29" s="4">
        <v>31</v>
      </c>
      <c r="E29" s="7" t="s">
        <v>10</v>
      </c>
      <c r="F29" s="6">
        <v>2018</v>
      </c>
      <c r="G29" s="30">
        <v>76.63</v>
      </c>
      <c r="H29" s="27">
        <v>75</v>
      </c>
      <c r="I29" s="24"/>
      <c r="J29" s="37">
        <f t="shared" si="0"/>
        <v>1.6299999999999955</v>
      </c>
      <c r="K29" s="39">
        <f t="shared" si="1"/>
        <v>15.326000000000001</v>
      </c>
      <c r="L29" s="27"/>
      <c r="M29" s="27">
        <v>15</v>
      </c>
      <c r="N29" s="37">
        <f>K29-M29</f>
        <v>0.32600000000000051</v>
      </c>
      <c r="O29" s="39">
        <f>G29+K29</f>
        <v>91.955999999999989</v>
      </c>
      <c r="P29" s="28">
        <f>H29+M29+I29</f>
        <v>90</v>
      </c>
      <c r="Q29" s="9"/>
    </row>
    <row r="30" spans="1:17">
      <c r="A30" s="4">
        <v>1</v>
      </c>
      <c r="B30" s="5" t="s">
        <v>11</v>
      </c>
      <c r="C30" s="6">
        <v>2018</v>
      </c>
      <c r="D30" s="4">
        <v>31</v>
      </c>
      <c r="E30" s="7" t="s">
        <v>11</v>
      </c>
      <c r="F30" s="6">
        <v>2018</v>
      </c>
      <c r="G30" s="30">
        <v>76.63</v>
      </c>
      <c r="H30" s="27">
        <v>75</v>
      </c>
      <c r="I30" s="24"/>
      <c r="J30" s="37">
        <f t="shared" si="0"/>
        <v>1.6299999999999955</v>
      </c>
      <c r="K30" s="39">
        <f t="shared" si="1"/>
        <v>15.326000000000001</v>
      </c>
      <c r="L30" s="27"/>
      <c r="M30" s="27">
        <v>15</v>
      </c>
      <c r="N30" s="37">
        <f>K30-M30</f>
        <v>0.32600000000000051</v>
      </c>
      <c r="O30" s="39">
        <f>G30+K30</f>
        <v>91.955999999999989</v>
      </c>
      <c r="P30" s="28">
        <f>H30+M30+I30</f>
        <v>90</v>
      </c>
      <c r="Q30" s="9"/>
    </row>
    <row r="31" spans="1:17">
      <c r="A31" s="4">
        <v>1</v>
      </c>
      <c r="B31" s="7" t="s">
        <v>0</v>
      </c>
      <c r="C31" s="6">
        <v>2018</v>
      </c>
      <c r="D31" s="4">
        <v>30</v>
      </c>
      <c r="E31" s="7" t="s">
        <v>0</v>
      </c>
      <c r="F31" s="6">
        <v>2018</v>
      </c>
      <c r="G31" s="30">
        <v>76.63</v>
      </c>
      <c r="H31" s="27">
        <v>75</v>
      </c>
      <c r="I31" s="24"/>
      <c r="J31" s="37">
        <f t="shared" si="0"/>
        <v>1.6299999999999955</v>
      </c>
      <c r="K31" s="39">
        <f t="shared" si="1"/>
        <v>15.326000000000001</v>
      </c>
      <c r="L31" s="27"/>
      <c r="M31" s="27">
        <v>15</v>
      </c>
      <c r="N31" s="37">
        <f>K31-M31</f>
        <v>0.32600000000000051</v>
      </c>
      <c r="O31" s="39">
        <f>G31+K31</f>
        <v>91.955999999999989</v>
      </c>
      <c r="P31" s="28">
        <f>H31+M31+I31</f>
        <v>90</v>
      </c>
      <c r="Q31" s="9"/>
    </row>
    <row r="32" spans="1:17">
      <c r="A32" s="13">
        <v>1</v>
      </c>
      <c r="B32" s="14" t="s">
        <v>1</v>
      </c>
      <c r="C32" s="15">
        <v>2018</v>
      </c>
      <c r="D32" s="13">
        <v>31</v>
      </c>
      <c r="E32" s="14" t="s">
        <v>1</v>
      </c>
      <c r="F32" s="15">
        <v>2018</v>
      </c>
      <c r="G32" s="29">
        <v>77.61</v>
      </c>
      <c r="H32" s="27">
        <v>76.63</v>
      </c>
      <c r="I32" s="24">
        <v>1.03</v>
      </c>
      <c r="J32" s="37">
        <f t="shared" si="0"/>
        <v>-4.9999999999997158E-2</v>
      </c>
      <c r="K32" s="39">
        <f t="shared" si="1"/>
        <v>15.522</v>
      </c>
      <c r="L32" s="27"/>
      <c r="M32" s="27">
        <v>15.54</v>
      </c>
      <c r="N32" s="37">
        <f>K32-M32</f>
        <v>-1.7999999999998906E-2</v>
      </c>
      <c r="O32" s="39">
        <f>G32+K32</f>
        <v>93.132000000000005</v>
      </c>
      <c r="P32" s="28">
        <f>H32+M32+I32</f>
        <v>93.199999999999989</v>
      </c>
      <c r="Q32" s="9">
        <v>1.63</v>
      </c>
    </row>
    <row r="33" spans="1:17">
      <c r="A33" s="4">
        <v>1</v>
      </c>
      <c r="B33" s="5" t="s">
        <v>2</v>
      </c>
      <c r="C33" s="6">
        <v>2018</v>
      </c>
      <c r="D33" s="4">
        <v>30</v>
      </c>
      <c r="E33" s="5" t="s">
        <v>2</v>
      </c>
      <c r="F33" s="6">
        <v>2018</v>
      </c>
      <c r="G33" s="26">
        <v>77.61</v>
      </c>
      <c r="H33" s="27">
        <v>76.63</v>
      </c>
      <c r="I33" s="24"/>
      <c r="J33" s="37">
        <f t="shared" si="0"/>
        <v>0.98000000000000398</v>
      </c>
      <c r="K33" s="39">
        <f t="shared" si="1"/>
        <v>15.522</v>
      </c>
      <c r="L33" s="27"/>
      <c r="M33" s="27">
        <v>15.33</v>
      </c>
      <c r="N33" s="37">
        <f>K33-M33</f>
        <v>0.19200000000000017</v>
      </c>
      <c r="O33" s="39">
        <f>G33+K33</f>
        <v>93.132000000000005</v>
      </c>
      <c r="P33" s="28">
        <f>H33+M33+I33</f>
        <v>91.96</v>
      </c>
      <c r="Q33" s="9"/>
    </row>
    <row r="34" spans="1:17" ht="15" thickBot="1">
      <c r="A34" s="10">
        <v>1</v>
      </c>
      <c r="B34" s="11" t="s">
        <v>3</v>
      </c>
      <c r="C34" s="12">
        <v>2018</v>
      </c>
      <c r="D34" s="10">
        <v>31</v>
      </c>
      <c r="E34" s="11" t="s">
        <v>3</v>
      </c>
      <c r="F34" s="12">
        <v>2018</v>
      </c>
      <c r="G34" s="26">
        <v>77.61</v>
      </c>
      <c r="H34" s="27">
        <v>76.63</v>
      </c>
      <c r="I34" s="24"/>
      <c r="J34" s="37">
        <f t="shared" si="0"/>
        <v>0.98000000000000398</v>
      </c>
      <c r="K34" s="39">
        <f t="shared" si="1"/>
        <v>15.522</v>
      </c>
      <c r="L34" s="27"/>
      <c r="M34" s="27">
        <v>15.33</v>
      </c>
      <c r="N34" s="37">
        <f>K34-M34</f>
        <v>0.19200000000000017</v>
      </c>
      <c r="O34" s="39">
        <f>G34+K34</f>
        <v>93.132000000000005</v>
      </c>
      <c r="P34" s="28">
        <f>H34+M34+I34</f>
        <v>91.96</v>
      </c>
      <c r="Q34" s="9"/>
    </row>
    <row r="35" spans="1:17">
      <c r="A35" s="4">
        <v>1</v>
      </c>
      <c r="B35" s="5" t="s">
        <v>4</v>
      </c>
      <c r="C35" s="6">
        <v>2019</v>
      </c>
      <c r="D35" s="4">
        <v>31</v>
      </c>
      <c r="E35" s="5" t="s">
        <v>4</v>
      </c>
      <c r="F35" s="6">
        <v>2019</v>
      </c>
      <c r="G35" s="26">
        <v>77.61</v>
      </c>
      <c r="H35" s="27">
        <v>76.63</v>
      </c>
      <c r="I35" s="24">
        <v>23.96</v>
      </c>
      <c r="J35" s="37">
        <f>G35-(H35+I35)</f>
        <v>-22.980000000000004</v>
      </c>
      <c r="K35" s="39">
        <f t="shared" si="1"/>
        <v>15.522</v>
      </c>
      <c r="L35" s="27"/>
      <c r="M35" s="27">
        <v>15.33</v>
      </c>
      <c r="N35" s="37">
        <f>K35-M35</f>
        <v>0.19200000000000017</v>
      </c>
      <c r="O35" s="39">
        <f>G35+K35</f>
        <v>93.132000000000005</v>
      </c>
      <c r="P35" s="28">
        <f>H35+M35+I35</f>
        <v>115.91999999999999</v>
      </c>
      <c r="Q35" s="9"/>
    </row>
    <row r="36" spans="1:17">
      <c r="A36" s="4">
        <v>1</v>
      </c>
      <c r="B36" s="5" t="s">
        <v>5</v>
      </c>
      <c r="C36" s="6">
        <v>2019</v>
      </c>
      <c r="D36" s="4">
        <v>28</v>
      </c>
      <c r="E36" s="5" t="s">
        <v>5</v>
      </c>
      <c r="F36" s="6">
        <v>2019</v>
      </c>
      <c r="G36" s="26">
        <v>77.61</v>
      </c>
      <c r="H36" s="27">
        <v>77.599999999999994</v>
      </c>
      <c r="I36" s="24"/>
      <c r="J36" s="37">
        <f t="shared" ref="J36:J37" si="2">G36-(H36+I36)</f>
        <v>1.0000000000005116E-2</v>
      </c>
      <c r="K36" s="39">
        <f t="shared" si="1"/>
        <v>15.522</v>
      </c>
      <c r="L36" s="27"/>
      <c r="M36" s="27"/>
      <c r="N36" s="37">
        <f>K36-M36</f>
        <v>15.522</v>
      </c>
      <c r="O36" s="39">
        <f>G36+K36</f>
        <v>93.132000000000005</v>
      </c>
      <c r="P36" s="28">
        <f>H36+M36+I36</f>
        <v>77.599999999999994</v>
      </c>
      <c r="Q36" s="9"/>
    </row>
    <row r="37" spans="1:17" ht="15" thickBot="1">
      <c r="A37" s="4">
        <v>1</v>
      </c>
      <c r="B37" s="5" t="s">
        <v>6</v>
      </c>
      <c r="C37" s="6">
        <v>2019</v>
      </c>
      <c r="D37" s="4">
        <v>31</v>
      </c>
      <c r="E37" s="5" t="s">
        <v>6</v>
      </c>
      <c r="F37" s="6">
        <v>2019</v>
      </c>
      <c r="G37" s="31">
        <v>77.61</v>
      </c>
      <c r="H37" s="32">
        <v>77.599999999999994</v>
      </c>
      <c r="I37" s="33"/>
      <c r="J37" s="38">
        <f t="shared" si="2"/>
        <v>1.0000000000005116E-2</v>
      </c>
      <c r="K37" s="40">
        <f t="shared" si="1"/>
        <v>15.522</v>
      </c>
      <c r="L37" s="32"/>
      <c r="M37" s="32"/>
      <c r="N37" s="38">
        <f>K37-M37</f>
        <v>15.522</v>
      </c>
      <c r="O37" s="40">
        <f>G37+K37</f>
        <v>93.132000000000005</v>
      </c>
      <c r="P37" s="34">
        <f>H37+M37+I37</f>
        <v>77.599999999999994</v>
      </c>
      <c r="Q37" s="9"/>
    </row>
    <row r="38" spans="1:17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</row>
    <row r="39" spans="1:17">
      <c r="A39" s="3"/>
      <c r="B39" s="3"/>
      <c r="C39" s="3"/>
      <c r="D39" s="3"/>
      <c r="E39" s="3"/>
      <c r="F39" s="3"/>
      <c r="G39" s="8">
        <f>SUM(G7:G37)</f>
        <v>2332.7200000000016</v>
      </c>
      <c r="H39" s="8">
        <f>SUM(H7:H37)</f>
        <v>2309.2200000000003</v>
      </c>
      <c r="I39" s="8">
        <f>SUM(I7:I37)</f>
        <v>24.990000000000002</v>
      </c>
      <c r="J39" s="8">
        <f>SUM(J7:J37)</f>
        <v>-1.4900000000000233</v>
      </c>
      <c r="K39" s="8">
        <f>SUM(K7:K37)</f>
        <v>466.5440000000001</v>
      </c>
      <c r="L39" s="8"/>
      <c r="M39" s="8">
        <f>SUM(M7:M37)</f>
        <v>446.03</v>
      </c>
      <c r="N39" s="8">
        <f>SUM(N7:N37)</f>
        <v>20.514000000000024</v>
      </c>
      <c r="O39" s="8">
        <f>SUM(O7:O37)</f>
        <v>2799.2640000000001</v>
      </c>
      <c r="P39" s="8">
        <f>SUM(P7:P37)</f>
        <v>2780.24</v>
      </c>
      <c r="Q39" s="8">
        <f>SUM(Q7:Q37)</f>
        <v>76.63</v>
      </c>
    </row>
  </sheetData>
  <mergeCells count="3">
    <mergeCell ref="O3:P4"/>
    <mergeCell ref="K3:N4"/>
    <mergeCell ref="G3:J4"/>
  </mergeCells>
  <printOptions horizontalCentered="1"/>
  <pageMargins left="0.70866141732283472" right="0.70866141732283472" top="0.19685039370078741" bottom="0.15748031496062992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Thibault THOMAS</dc:creator>
  <cp:lastModifiedBy>Thibault THOMAS</cp:lastModifiedBy>
  <cp:lastPrinted>2019-03-29T11:20:57Z</cp:lastPrinted>
  <dcterms:created xsi:type="dcterms:W3CDTF">2019-03-29T09:38:07Z</dcterms:created>
  <dcterms:modified xsi:type="dcterms:W3CDTF">2019-03-29T11:29:29Z</dcterms:modified>
</cp:coreProperties>
</file>