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/>
  <xr:revisionPtr revIDLastSave="0" documentId="13_ncr:1_{210658AF-E886-45CF-8FA1-F88DC9FF39C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Calculateur de prêt" sheetId="1" r:id="rId1"/>
  </sheets>
  <definedNames>
    <definedName name="Capital">-PPMT(Taux_Intérêt/12,Numéro_Paiement,Nombre_de_Paiements,Montant_du_Prêt)</definedName>
    <definedName name="Coût_Total">'Calculateur de prêt'!$D$11</definedName>
    <definedName name="Date_Paiement">DATE(YEAR(Début_Prêt),MONTH(Début_Prêt)+Numéro_Paiement,DAY(Début_Prêt))</definedName>
    <definedName name="Début_Prêt">'Calculateur de prêt'!$D$6</definedName>
    <definedName name="Dernière_Ligne">IF(Valeurs_Entrées,Ligne_EnTête+Nombre_de_Paiements,Ligne_EnTête)</definedName>
    <definedName name="Durée_Prêt">'Calculateur de prêt'!$D$5</definedName>
    <definedName name="_xlnm.Print_Titles" localSheetId="0">'Calculateur de prêt'!$13:$13</definedName>
    <definedName name="Impression_Entière">'Calculateur de prêt'!$A$1:$H$372</definedName>
    <definedName name="Intérêts">-IPMT(Taux_Intérêt/12,Numéro_Paiement,Nombre_de_Paiements,Montant_du_Prêt)</definedName>
    <definedName name="Ligne_EnTête">ROW('Calculateur de prêt'!$13:$13)</definedName>
    <definedName name="Ligne_EnTête_Arrière">ROW('Calculateur de prêt'!$13:$13)</definedName>
    <definedName name="Montant_du_Prêt">'Calculateur de prêt'!$D$3</definedName>
    <definedName name="Nombre_de_Paiements">'Calculateur de prêt'!$D$9</definedName>
    <definedName name="Numéro_Paiement">ROW()-Ligne_EnTête</definedName>
    <definedName name="Paiement_mensuel">-PMT(Taux_Intérêt/12,Nombre_de_Paiements,Montant_du_Prêt)</definedName>
    <definedName name="Prêt_Non_Payé">IF(Numéro_Paiement&lt;=Nombre_de_Paiements,1,0)</definedName>
    <definedName name="Solde_de_Départ">-FV(Taux_Intérêt/12,Numéro_Paiement-1,-Paiement_mensuel,Montant_du_Prêt)</definedName>
    <definedName name="Solde_de_Fin">-FV(Taux_Intérêt/12,Numéro_Paiement,-Paiement_mensuel,Montant_du_Prêt)</definedName>
    <definedName name="Taux_Intérêt">'Calculateur de prêt'!$D$4</definedName>
    <definedName name="TitreColonne1">Prêt[[#Headers],[N°]]</definedName>
    <definedName name="Total_des_Intérêts">'Calculateur de prêt'!$D$10</definedName>
    <definedName name="Valeurs_Entrées">IF(Montant_du_Prêt*Taux_Intérêt*Durée_Prêt*Début_Prêt&gt;0,1,0)</definedName>
    <definedName name="ZoneTitreLigne1..E6">'Calculateur de prêt'!$B$3</definedName>
    <definedName name="ZoneTitreLigne2..E11">'Calculateur de prêt'!$B$8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B76" i="1" l="1"/>
  <c r="C76" i="1"/>
  <c r="D76" i="1"/>
  <c r="E76" i="1"/>
  <c r="F76" i="1"/>
  <c r="G76" i="1"/>
  <c r="H76" i="1"/>
  <c r="D75" i="1"/>
  <c r="E75" i="1"/>
  <c r="F75" i="1"/>
  <c r="C75" i="1"/>
  <c r="G75" i="1"/>
  <c r="B75" i="1"/>
  <c r="H75" i="1"/>
  <c r="B74" i="1"/>
  <c r="E74" i="1"/>
  <c r="F74" i="1"/>
  <c r="G74" i="1"/>
  <c r="C74" i="1"/>
  <c r="H74" i="1"/>
  <c r="D74" i="1"/>
  <c r="B66" i="1"/>
  <c r="F66" i="1"/>
  <c r="H66" i="1"/>
  <c r="E66" i="1"/>
  <c r="C66" i="1"/>
  <c r="G66" i="1"/>
  <c r="D66" i="1"/>
  <c r="B67" i="1"/>
  <c r="F67" i="1"/>
  <c r="H67" i="1"/>
  <c r="E67" i="1"/>
  <c r="C67" i="1"/>
  <c r="G67" i="1"/>
  <c r="D67" i="1"/>
  <c r="D8" i="1"/>
  <c r="D11" i="1"/>
  <c r="D10" i="1" s="1"/>
  <c r="H15" i="1"/>
  <c r="H19" i="1"/>
  <c r="H23" i="1"/>
  <c r="H27" i="1"/>
  <c r="H31" i="1"/>
  <c r="H35" i="1"/>
  <c r="H39" i="1"/>
  <c r="H43" i="1"/>
  <c r="H47" i="1"/>
  <c r="H51" i="1"/>
  <c r="H55" i="1"/>
  <c r="H59" i="1"/>
  <c r="H63" i="1"/>
  <c r="H69" i="1"/>
  <c r="H73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274" i="1"/>
  <c r="H278" i="1"/>
  <c r="H282" i="1"/>
  <c r="H286" i="1"/>
  <c r="H290" i="1"/>
  <c r="H294" i="1"/>
  <c r="H298" i="1"/>
  <c r="H302" i="1"/>
  <c r="H306" i="1"/>
  <c r="H310" i="1"/>
  <c r="H314" i="1"/>
  <c r="H318" i="1"/>
  <c r="H322" i="1"/>
  <c r="H326" i="1"/>
  <c r="H330" i="1"/>
  <c r="H334" i="1"/>
  <c r="H338" i="1"/>
  <c r="H342" i="1"/>
  <c r="H346" i="1"/>
  <c r="H350" i="1"/>
  <c r="H354" i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70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31" i="1"/>
  <c r="H335" i="1"/>
  <c r="H339" i="1"/>
  <c r="H343" i="1"/>
  <c r="H347" i="1"/>
  <c r="H351" i="1"/>
  <c r="H355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71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260" i="1"/>
  <c r="H264" i="1"/>
  <c r="H268" i="1"/>
  <c r="H272" i="1"/>
  <c r="H276" i="1"/>
  <c r="H280" i="1"/>
  <c r="H284" i="1"/>
  <c r="H288" i="1"/>
  <c r="H292" i="1"/>
  <c r="H296" i="1"/>
  <c r="H300" i="1"/>
  <c r="H304" i="1"/>
  <c r="H308" i="1"/>
  <c r="H312" i="1"/>
  <c r="H316" i="1"/>
  <c r="H320" i="1"/>
  <c r="H324" i="1"/>
  <c r="H328" i="1"/>
  <c r="H332" i="1"/>
  <c r="H336" i="1"/>
  <c r="H340" i="1"/>
  <c r="H344" i="1"/>
  <c r="H348" i="1"/>
  <c r="H352" i="1"/>
  <c r="H356" i="1"/>
  <c r="H18" i="1"/>
  <c r="H34" i="1"/>
  <c r="H50" i="1"/>
  <c r="H68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7" i="1"/>
  <c r="H293" i="1"/>
  <c r="H309" i="1"/>
  <c r="H325" i="1"/>
  <c r="H341" i="1"/>
  <c r="H357" i="1"/>
  <c r="H361" i="1"/>
  <c r="H365" i="1"/>
  <c r="H369" i="1"/>
  <c r="H373" i="1"/>
  <c r="H22" i="1"/>
  <c r="H38" i="1"/>
  <c r="H54" i="1"/>
  <c r="H72" i="1"/>
  <c r="H89" i="1"/>
  <c r="H105" i="1"/>
  <c r="H121" i="1"/>
  <c r="H137" i="1"/>
  <c r="H153" i="1"/>
  <c r="H169" i="1"/>
  <c r="H185" i="1"/>
  <c r="H201" i="1"/>
  <c r="H217" i="1"/>
  <c r="H233" i="1"/>
  <c r="H249" i="1"/>
  <c r="H265" i="1"/>
  <c r="H281" i="1"/>
  <c r="H297" i="1"/>
  <c r="H313" i="1"/>
  <c r="H329" i="1"/>
  <c r="H345" i="1"/>
  <c r="H358" i="1"/>
  <c r="H362" i="1"/>
  <c r="H366" i="1"/>
  <c r="H370" i="1"/>
  <c r="H374" i="1"/>
  <c r="H375" i="1"/>
  <c r="H46" i="1"/>
  <c r="H81" i="1"/>
  <c r="H113" i="1"/>
  <c r="H145" i="1"/>
  <c r="H177" i="1"/>
  <c r="H209" i="1"/>
  <c r="H241" i="1"/>
  <c r="H273" i="1"/>
  <c r="H305" i="1"/>
  <c r="H337" i="1"/>
  <c r="H360" i="1"/>
  <c r="H368" i="1"/>
  <c r="H376" i="1"/>
  <c r="H26" i="1"/>
  <c r="H42" i="1"/>
  <c r="H58" i="1"/>
  <c r="H77" i="1"/>
  <c r="H93" i="1"/>
  <c r="H109" i="1"/>
  <c r="H125" i="1"/>
  <c r="H141" i="1"/>
  <c r="H157" i="1"/>
  <c r="H173" i="1"/>
  <c r="H189" i="1"/>
  <c r="H205" i="1"/>
  <c r="H221" i="1"/>
  <c r="H237" i="1"/>
  <c r="H253" i="1"/>
  <c r="H269" i="1"/>
  <c r="H285" i="1"/>
  <c r="H301" i="1"/>
  <c r="H317" i="1"/>
  <c r="H333" i="1"/>
  <c r="H349" i="1"/>
  <c r="H359" i="1"/>
  <c r="H363" i="1"/>
  <c r="H367" i="1"/>
  <c r="H371" i="1"/>
  <c r="H30" i="1"/>
  <c r="H62" i="1"/>
  <c r="H97" i="1"/>
  <c r="H129" i="1"/>
  <c r="H161" i="1"/>
  <c r="H193" i="1"/>
  <c r="H225" i="1"/>
  <c r="H257" i="1"/>
  <c r="H289" i="1"/>
  <c r="H321" i="1"/>
  <c r="H353" i="1"/>
  <c r="H364" i="1"/>
  <c r="H372" i="1"/>
  <c r="H14" i="1"/>
  <c r="G14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9" i="1"/>
  <c r="G73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06" i="1"/>
  <c r="G310" i="1"/>
  <c r="G314" i="1"/>
  <c r="G318" i="1"/>
  <c r="G322" i="1"/>
  <c r="G326" i="1"/>
  <c r="G330" i="1"/>
  <c r="G334" i="1"/>
  <c r="G338" i="1"/>
  <c r="G342" i="1"/>
  <c r="G346" i="1"/>
  <c r="G350" i="1"/>
  <c r="G354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70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71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332" i="1"/>
  <c r="G336" i="1"/>
  <c r="G340" i="1"/>
  <c r="G344" i="1"/>
  <c r="G348" i="1"/>
  <c r="G352" i="1"/>
  <c r="G356" i="1"/>
  <c r="G18" i="1"/>
  <c r="G34" i="1"/>
  <c r="G50" i="1"/>
  <c r="G68" i="1"/>
  <c r="G85" i="1"/>
  <c r="G101" i="1"/>
  <c r="G117" i="1"/>
  <c r="G133" i="1"/>
  <c r="G149" i="1"/>
  <c r="G165" i="1"/>
  <c r="G181" i="1"/>
  <c r="G197" i="1"/>
  <c r="G213" i="1"/>
  <c r="G229" i="1"/>
  <c r="G245" i="1"/>
  <c r="G261" i="1"/>
  <c r="G277" i="1"/>
  <c r="G293" i="1"/>
  <c r="G309" i="1"/>
  <c r="G325" i="1"/>
  <c r="G341" i="1"/>
  <c r="G357" i="1"/>
  <c r="G361" i="1"/>
  <c r="G365" i="1"/>
  <c r="G369" i="1"/>
  <c r="G373" i="1"/>
  <c r="G363" i="1"/>
  <c r="G375" i="1"/>
  <c r="G62" i="1"/>
  <c r="G129" i="1"/>
  <c r="G177" i="1"/>
  <c r="G225" i="1"/>
  <c r="G273" i="1"/>
  <c r="G337" i="1"/>
  <c r="G364" i="1"/>
  <c r="G376" i="1"/>
  <c r="G22" i="1"/>
  <c r="G38" i="1"/>
  <c r="G54" i="1"/>
  <c r="G72" i="1"/>
  <c r="G89" i="1"/>
  <c r="G105" i="1"/>
  <c r="G121" i="1"/>
  <c r="G137" i="1"/>
  <c r="G153" i="1"/>
  <c r="G169" i="1"/>
  <c r="G185" i="1"/>
  <c r="G201" i="1"/>
  <c r="G217" i="1"/>
  <c r="G233" i="1"/>
  <c r="G249" i="1"/>
  <c r="G265" i="1"/>
  <c r="G281" i="1"/>
  <c r="G297" i="1"/>
  <c r="G313" i="1"/>
  <c r="G329" i="1"/>
  <c r="G345" i="1"/>
  <c r="G358" i="1"/>
  <c r="G362" i="1"/>
  <c r="G366" i="1"/>
  <c r="G370" i="1"/>
  <c r="G371" i="1"/>
  <c r="G46" i="1"/>
  <c r="G113" i="1"/>
  <c r="G161" i="1"/>
  <c r="G209" i="1"/>
  <c r="G257" i="1"/>
  <c r="G305" i="1"/>
  <c r="G353" i="1"/>
  <c r="G368" i="1"/>
  <c r="G26" i="1"/>
  <c r="G42" i="1"/>
  <c r="G58" i="1"/>
  <c r="G77" i="1"/>
  <c r="G93" i="1"/>
  <c r="G109" i="1"/>
  <c r="G125" i="1"/>
  <c r="G141" i="1"/>
  <c r="G157" i="1"/>
  <c r="G173" i="1"/>
  <c r="G189" i="1"/>
  <c r="G205" i="1"/>
  <c r="G221" i="1"/>
  <c r="G237" i="1"/>
  <c r="G253" i="1"/>
  <c r="G269" i="1"/>
  <c r="G285" i="1"/>
  <c r="G301" i="1"/>
  <c r="G317" i="1"/>
  <c r="G333" i="1"/>
  <c r="G349" i="1"/>
  <c r="G359" i="1"/>
  <c r="G367" i="1"/>
  <c r="G30" i="1"/>
  <c r="G81" i="1"/>
  <c r="G97" i="1"/>
  <c r="G145" i="1"/>
  <c r="G193" i="1"/>
  <c r="G241" i="1"/>
  <c r="G289" i="1"/>
  <c r="G321" i="1"/>
  <c r="G360" i="1"/>
  <c r="G372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9" i="1"/>
  <c r="F73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F334" i="1"/>
  <c r="F338" i="1"/>
  <c r="F342" i="1"/>
  <c r="F346" i="1"/>
  <c r="F350" i="1"/>
  <c r="F354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70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343" i="1"/>
  <c r="F347" i="1"/>
  <c r="F351" i="1"/>
  <c r="F355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71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344" i="1"/>
  <c r="F348" i="1"/>
  <c r="F352" i="1"/>
  <c r="F356" i="1"/>
  <c r="F18" i="1"/>
  <c r="F34" i="1"/>
  <c r="F50" i="1"/>
  <c r="F68" i="1"/>
  <c r="F85" i="1"/>
  <c r="F101" i="1"/>
  <c r="F117" i="1"/>
  <c r="F133" i="1"/>
  <c r="F149" i="1"/>
  <c r="F165" i="1"/>
  <c r="F181" i="1"/>
  <c r="F197" i="1"/>
  <c r="F213" i="1"/>
  <c r="F229" i="1"/>
  <c r="F245" i="1"/>
  <c r="F261" i="1"/>
  <c r="F277" i="1"/>
  <c r="F293" i="1"/>
  <c r="F309" i="1"/>
  <c r="F325" i="1"/>
  <c r="F341" i="1"/>
  <c r="F357" i="1"/>
  <c r="F361" i="1"/>
  <c r="F365" i="1"/>
  <c r="F369" i="1"/>
  <c r="F373" i="1"/>
  <c r="F363" i="1"/>
  <c r="F375" i="1"/>
  <c r="F62" i="1"/>
  <c r="F113" i="1"/>
  <c r="F161" i="1"/>
  <c r="F209" i="1"/>
  <c r="F257" i="1"/>
  <c r="F305" i="1"/>
  <c r="F353" i="1"/>
  <c r="F368" i="1"/>
  <c r="F22" i="1"/>
  <c r="F38" i="1"/>
  <c r="F54" i="1"/>
  <c r="F72" i="1"/>
  <c r="F89" i="1"/>
  <c r="F105" i="1"/>
  <c r="F121" i="1"/>
  <c r="F137" i="1"/>
  <c r="F153" i="1"/>
  <c r="F169" i="1"/>
  <c r="F185" i="1"/>
  <c r="F201" i="1"/>
  <c r="F217" i="1"/>
  <c r="F233" i="1"/>
  <c r="F249" i="1"/>
  <c r="F265" i="1"/>
  <c r="F281" i="1"/>
  <c r="F297" i="1"/>
  <c r="F313" i="1"/>
  <c r="F329" i="1"/>
  <c r="F345" i="1"/>
  <c r="F358" i="1"/>
  <c r="F362" i="1"/>
  <c r="F366" i="1"/>
  <c r="F370" i="1"/>
  <c r="F374" i="1"/>
  <c r="F371" i="1"/>
  <c r="F46" i="1"/>
  <c r="F129" i="1"/>
  <c r="F177" i="1"/>
  <c r="F225" i="1"/>
  <c r="F273" i="1"/>
  <c r="F321" i="1"/>
  <c r="F360" i="1"/>
  <c r="F372" i="1"/>
  <c r="F26" i="1"/>
  <c r="F42" i="1"/>
  <c r="F58" i="1"/>
  <c r="F77" i="1"/>
  <c r="F93" i="1"/>
  <c r="F109" i="1"/>
  <c r="F125" i="1"/>
  <c r="F141" i="1"/>
  <c r="F157" i="1"/>
  <c r="F173" i="1"/>
  <c r="F189" i="1"/>
  <c r="F205" i="1"/>
  <c r="F221" i="1"/>
  <c r="F237" i="1"/>
  <c r="F253" i="1"/>
  <c r="F269" i="1"/>
  <c r="F285" i="1"/>
  <c r="F301" i="1"/>
  <c r="F317" i="1"/>
  <c r="F333" i="1"/>
  <c r="F349" i="1"/>
  <c r="F359" i="1"/>
  <c r="F367" i="1"/>
  <c r="F30" i="1"/>
  <c r="F81" i="1"/>
  <c r="F97" i="1"/>
  <c r="F145" i="1"/>
  <c r="F193" i="1"/>
  <c r="F241" i="1"/>
  <c r="F289" i="1"/>
  <c r="F337" i="1"/>
  <c r="F364" i="1"/>
  <c r="F376" i="1"/>
  <c r="F14" i="1"/>
  <c r="E14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9" i="1"/>
  <c r="E73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70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17" i="1"/>
  <c r="E25" i="1"/>
  <c r="E33" i="1"/>
  <c r="E41" i="1"/>
  <c r="E49" i="1"/>
  <c r="E57" i="1"/>
  <c r="E65" i="1"/>
  <c r="E84" i="1"/>
  <c r="E92" i="1"/>
  <c r="E100" i="1"/>
  <c r="E108" i="1"/>
  <c r="E116" i="1"/>
  <c r="E124" i="1"/>
  <c r="E132" i="1"/>
  <c r="E140" i="1"/>
  <c r="E148" i="1"/>
  <c r="E156" i="1"/>
  <c r="E164" i="1"/>
  <c r="E172" i="1"/>
  <c r="E180" i="1"/>
  <c r="E188" i="1"/>
  <c r="E196" i="1"/>
  <c r="E204" i="1"/>
  <c r="E212" i="1"/>
  <c r="E220" i="1"/>
  <c r="E228" i="1"/>
  <c r="E236" i="1"/>
  <c r="E244" i="1"/>
  <c r="E252" i="1"/>
  <c r="E260" i="1"/>
  <c r="E268" i="1"/>
  <c r="E276" i="1"/>
  <c r="E284" i="1"/>
  <c r="E292" i="1"/>
  <c r="E300" i="1"/>
  <c r="E308" i="1"/>
  <c r="E316" i="1"/>
  <c r="E324" i="1"/>
  <c r="E332" i="1"/>
  <c r="E340" i="1"/>
  <c r="E348" i="1"/>
  <c r="E356" i="1"/>
  <c r="E360" i="1"/>
  <c r="E364" i="1"/>
  <c r="E368" i="1"/>
  <c r="E372" i="1"/>
  <c r="E376" i="1"/>
  <c r="E349" i="1"/>
  <c r="E365" i="1"/>
  <c r="E369" i="1"/>
  <c r="E21" i="1"/>
  <c r="E71" i="1"/>
  <c r="E96" i="1"/>
  <c r="E112" i="1"/>
  <c r="E128" i="1"/>
  <c r="E144" i="1"/>
  <c r="E160" i="1"/>
  <c r="E176" i="1"/>
  <c r="E192" i="1"/>
  <c r="E208" i="1"/>
  <c r="E224" i="1"/>
  <c r="E240" i="1"/>
  <c r="E256" i="1"/>
  <c r="E272" i="1"/>
  <c r="E288" i="1"/>
  <c r="E312" i="1"/>
  <c r="E328" i="1"/>
  <c r="E344" i="1"/>
  <c r="E362" i="1"/>
  <c r="E370" i="1"/>
  <c r="E22" i="1"/>
  <c r="E30" i="1"/>
  <c r="E38" i="1"/>
  <c r="E46" i="1"/>
  <c r="E54" i="1"/>
  <c r="E62" i="1"/>
  <c r="E81" i="1"/>
  <c r="E89" i="1"/>
  <c r="E97" i="1"/>
  <c r="E113" i="1"/>
  <c r="E129" i="1"/>
  <c r="E145" i="1"/>
  <c r="E169" i="1"/>
  <c r="E185" i="1"/>
  <c r="E18" i="1"/>
  <c r="E26" i="1"/>
  <c r="E34" i="1"/>
  <c r="E42" i="1"/>
  <c r="E50" i="1"/>
  <c r="E58" i="1"/>
  <c r="E68" i="1"/>
  <c r="E77" i="1"/>
  <c r="E85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25" i="1"/>
  <c r="E333" i="1"/>
  <c r="E341" i="1"/>
  <c r="E357" i="1"/>
  <c r="E361" i="1"/>
  <c r="E373" i="1"/>
  <c r="E29" i="1"/>
  <c r="E37" i="1"/>
  <c r="E45" i="1"/>
  <c r="E53" i="1"/>
  <c r="E61" i="1"/>
  <c r="E80" i="1"/>
  <c r="E88" i="1"/>
  <c r="E104" i="1"/>
  <c r="E120" i="1"/>
  <c r="E136" i="1"/>
  <c r="E152" i="1"/>
  <c r="E168" i="1"/>
  <c r="E184" i="1"/>
  <c r="E200" i="1"/>
  <c r="E216" i="1"/>
  <c r="E232" i="1"/>
  <c r="E248" i="1"/>
  <c r="E264" i="1"/>
  <c r="E280" i="1"/>
  <c r="E296" i="1"/>
  <c r="E304" i="1"/>
  <c r="E320" i="1"/>
  <c r="E336" i="1"/>
  <c r="E352" i="1"/>
  <c r="E358" i="1"/>
  <c r="E366" i="1"/>
  <c r="E72" i="1"/>
  <c r="E105" i="1"/>
  <c r="E121" i="1"/>
  <c r="E137" i="1"/>
  <c r="E153" i="1"/>
  <c r="E161" i="1"/>
  <c r="E177" i="1"/>
  <c r="E193" i="1"/>
  <c r="E201" i="1"/>
  <c r="E233" i="1"/>
  <c r="E265" i="1"/>
  <c r="E297" i="1"/>
  <c r="E329" i="1"/>
  <c r="E359" i="1"/>
  <c r="E375" i="1"/>
  <c r="E217" i="1"/>
  <c r="E281" i="1"/>
  <c r="E345" i="1"/>
  <c r="E225" i="1"/>
  <c r="E289" i="1"/>
  <c r="E371" i="1"/>
  <c r="E209" i="1"/>
  <c r="E241" i="1"/>
  <c r="E273" i="1"/>
  <c r="E305" i="1"/>
  <c r="E337" i="1"/>
  <c r="E363" i="1"/>
  <c r="E249" i="1"/>
  <c r="E313" i="1"/>
  <c r="E367" i="1"/>
  <c r="E257" i="1"/>
  <c r="E321" i="1"/>
  <c r="E353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9" i="1"/>
  <c r="D73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42" i="1"/>
  <c r="D346" i="1"/>
  <c r="D350" i="1"/>
  <c r="D354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70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343" i="1"/>
  <c r="D347" i="1"/>
  <c r="D351" i="1"/>
  <c r="D355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71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344" i="1"/>
  <c r="D348" i="1"/>
  <c r="D352" i="1"/>
  <c r="D356" i="1"/>
  <c r="D18" i="1"/>
  <c r="D34" i="1"/>
  <c r="D50" i="1"/>
  <c r="D68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57" i="1"/>
  <c r="D361" i="1"/>
  <c r="D365" i="1"/>
  <c r="D369" i="1"/>
  <c r="D373" i="1"/>
  <c r="D22" i="1"/>
  <c r="D38" i="1"/>
  <c r="D54" i="1"/>
  <c r="D72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5" i="1"/>
  <c r="D358" i="1"/>
  <c r="D362" i="1"/>
  <c r="D366" i="1"/>
  <c r="D370" i="1"/>
  <c r="D46" i="1"/>
  <c r="D81" i="1"/>
  <c r="D113" i="1"/>
  <c r="D145" i="1"/>
  <c r="D177" i="1"/>
  <c r="D209" i="1"/>
  <c r="D241" i="1"/>
  <c r="D273" i="1"/>
  <c r="D305" i="1"/>
  <c r="D337" i="1"/>
  <c r="D360" i="1"/>
  <c r="D368" i="1"/>
  <c r="D376" i="1"/>
  <c r="D26" i="1"/>
  <c r="D42" i="1"/>
  <c r="D58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9" i="1"/>
  <c r="D359" i="1"/>
  <c r="D363" i="1"/>
  <c r="D367" i="1"/>
  <c r="D371" i="1"/>
  <c r="D30" i="1"/>
  <c r="D62" i="1"/>
  <c r="D97" i="1"/>
  <c r="D129" i="1"/>
  <c r="D161" i="1"/>
  <c r="D193" i="1"/>
  <c r="D225" i="1"/>
  <c r="D257" i="1"/>
  <c r="D289" i="1"/>
  <c r="D321" i="1"/>
  <c r="D353" i="1"/>
  <c r="D364" i="1"/>
  <c r="D372" i="1"/>
  <c r="D14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9" i="1"/>
  <c r="C73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70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71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18" i="1"/>
  <c r="C34" i="1"/>
  <c r="C50" i="1"/>
  <c r="C68" i="1"/>
  <c r="C85" i="1"/>
  <c r="C101" i="1"/>
  <c r="C117" i="1"/>
  <c r="C133" i="1"/>
  <c r="C149" i="1"/>
  <c r="C165" i="1"/>
  <c r="C181" i="1"/>
  <c r="C197" i="1"/>
  <c r="C213" i="1"/>
  <c r="C229" i="1"/>
  <c r="C245" i="1"/>
  <c r="C261" i="1"/>
  <c r="C277" i="1"/>
  <c r="C293" i="1"/>
  <c r="C304" i="1"/>
  <c r="C312" i="1"/>
  <c r="C320" i="1"/>
  <c r="C328" i="1"/>
  <c r="C336" i="1"/>
  <c r="C344" i="1"/>
  <c r="C349" i="1"/>
  <c r="C354" i="1"/>
  <c r="C359" i="1"/>
  <c r="C363" i="1"/>
  <c r="C367" i="1"/>
  <c r="C371" i="1"/>
  <c r="C375" i="1"/>
  <c r="C225" i="1"/>
  <c r="C273" i="1"/>
  <c r="C309" i="1"/>
  <c r="C333" i="1"/>
  <c r="C353" i="1"/>
  <c r="C366" i="1"/>
  <c r="C22" i="1"/>
  <c r="C38" i="1"/>
  <c r="C54" i="1"/>
  <c r="C72" i="1"/>
  <c r="C89" i="1"/>
  <c r="C105" i="1"/>
  <c r="C121" i="1"/>
  <c r="C137" i="1"/>
  <c r="C153" i="1"/>
  <c r="C169" i="1"/>
  <c r="C185" i="1"/>
  <c r="C201" i="1"/>
  <c r="C217" i="1"/>
  <c r="C233" i="1"/>
  <c r="C249" i="1"/>
  <c r="C265" i="1"/>
  <c r="C281" i="1"/>
  <c r="C297" i="1"/>
  <c r="C305" i="1"/>
  <c r="C313" i="1"/>
  <c r="C321" i="1"/>
  <c r="C329" i="1"/>
  <c r="C337" i="1"/>
  <c r="C345" i="1"/>
  <c r="C350" i="1"/>
  <c r="C356" i="1"/>
  <c r="C360" i="1"/>
  <c r="C364" i="1"/>
  <c r="C368" i="1"/>
  <c r="C372" i="1"/>
  <c r="C376" i="1"/>
  <c r="C369" i="1"/>
  <c r="C30" i="1"/>
  <c r="C81" i="1"/>
  <c r="C97" i="1"/>
  <c r="C129" i="1"/>
  <c r="C161" i="1"/>
  <c r="C193" i="1"/>
  <c r="C241" i="1"/>
  <c r="C289" i="1"/>
  <c r="C317" i="1"/>
  <c r="C341" i="1"/>
  <c r="C358" i="1"/>
  <c r="C370" i="1"/>
  <c r="C26" i="1"/>
  <c r="C42" i="1"/>
  <c r="C58" i="1"/>
  <c r="C77" i="1"/>
  <c r="C93" i="1"/>
  <c r="C109" i="1"/>
  <c r="C125" i="1"/>
  <c r="C141" i="1"/>
  <c r="C157" i="1"/>
  <c r="C173" i="1"/>
  <c r="C189" i="1"/>
  <c r="C205" i="1"/>
  <c r="C221" i="1"/>
  <c r="C237" i="1"/>
  <c r="C253" i="1"/>
  <c r="C269" i="1"/>
  <c r="C285" i="1"/>
  <c r="C300" i="1"/>
  <c r="C308" i="1"/>
  <c r="C316" i="1"/>
  <c r="C324" i="1"/>
  <c r="C332" i="1"/>
  <c r="C340" i="1"/>
  <c r="C346" i="1"/>
  <c r="C352" i="1"/>
  <c r="C357" i="1"/>
  <c r="C361" i="1"/>
  <c r="C365" i="1"/>
  <c r="C373" i="1"/>
  <c r="C46" i="1"/>
  <c r="C62" i="1"/>
  <c r="C113" i="1"/>
  <c r="C145" i="1"/>
  <c r="C177" i="1"/>
  <c r="C209" i="1"/>
  <c r="C257" i="1"/>
  <c r="C301" i="1"/>
  <c r="C325" i="1"/>
  <c r="C348" i="1"/>
  <c r="C362" i="1"/>
  <c r="C374" i="1"/>
  <c r="C14" i="1"/>
  <c r="B14" i="1"/>
  <c r="B15" i="1"/>
  <c r="B19" i="1"/>
  <c r="B23" i="1"/>
  <c r="B27" i="1"/>
  <c r="B31" i="1"/>
  <c r="B35" i="1"/>
  <c r="B39" i="1"/>
  <c r="B43" i="1"/>
  <c r="B47" i="1"/>
  <c r="B51" i="1"/>
  <c r="B55" i="1"/>
  <c r="B59" i="1"/>
  <c r="B63" i="1"/>
  <c r="B69" i="1"/>
  <c r="B73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  <c r="B246" i="1"/>
  <c r="B250" i="1"/>
  <c r="B254" i="1"/>
  <c r="B258" i="1"/>
  <c r="B262" i="1"/>
  <c r="B266" i="1"/>
  <c r="B270" i="1"/>
  <c r="B274" i="1"/>
  <c r="B278" i="1"/>
  <c r="B282" i="1"/>
  <c r="B286" i="1"/>
  <c r="B290" i="1"/>
  <c r="B294" i="1"/>
  <c r="B298" i="1"/>
  <c r="B302" i="1"/>
  <c r="B306" i="1"/>
  <c r="B310" i="1"/>
  <c r="B314" i="1"/>
  <c r="B318" i="1"/>
  <c r="B322" i="1"/>
  <c r="B326" i="1"/>
  <c r="B330" i="1"/>
  <c r="B334" i="1"/>
  <c r="B338" i="1"/>
  <c r="B342" i="1"/>
  <c r="B346" i="1"/>
  <c r="B350" i="1"/>
  <c r="B354" i="1"/>
  <c r="B16" i="1"/>
  <c r="B20" i="1"/>
  <c r="B24" i="1"/>
  <c r="B28" i="1"/>
  <c r="B32" i="1"/>
  <c r="B36" i="1"/>
  <c r="B40" i="1"/>
  <c r="B44" i="1"/>
  <c r="B48" i="1"/>
  <c r="B52" i="1"/>
  <c r="B56" i="1"/>
  <c r="B60" i="1"/>
  <c r="B64" i="1"/>
  <c r="B70" i="1"/>
  <c r="B79" i="1"/>
  <c r="B83" i="1"/>
  <c r="B8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1" i="1"/>
  <c r="B315" i="1"/>
  <c r="B319" i="1"/>
  <c r="B323" i="1"/>
  <c r="B327" i="1"/>
  <c r="B331" i="1"/>
  <c r="B335" i="1"/>
  <c r="B339" i="1"/>
  <c r="B343" i="1"/>
  <c r="B347" i="1"/>
  <c r="B351" i="1"/>
  <c r="B355" i="1"/>
  <c r="B17" i="1"/>
  <c r="B21" i="1"/>
  <c r="B25" i="1"/>
  <c r="B29" i="1"/>
  <c r="B33" i="1"/>
  <c r="B37" i="1"/>
  <c r="B41" i="1"/>
  <c r="B45" i="1"/>
  <c r="B49" i="1"/>
  <c r="B53" i="1"/>
  <c r="B57" i="1"/>
  <c r="B61" i="1"/>
  <c r="B65" i="1"/>
  <c r="B71" i="1"/>
  <c r="B80" i="1"/>
  <c r="B84" i="1"/>
  <c r="B88" i="1"/>
  <c r="B92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296" i="1"/>
  <c r="B300" i="1"/>
  <c r="B304" i="1"/>
  <c r="B308" i="1"/>
  <c r="B312" i="1"/>
  <c r="B316" i="1"/>
  <c r="B320" i="1"/>
  <c r="B324" i="1"/>
  <c r="B328" i="1"/>
  <c r="B332" i="1"/>
  <c r="B336" i="1"/>
  <c r="B340" i="1"/>
  <c r="B344" i="1"/>
  <c r="B348" i="1"/>
  <c r="B352" i="1"/>
  <c r="B356" i="1"/>
  <c r="B18" i="1"/>
  <c r="B34" i="1"/>
  <c r="B50" i="1"/>
  <c r="B68" i="1"/>
  <c r="B85" i="1"/>
  <c r="B101" i="1"/>
  <c r="B117" i="1"/>
  <c r="B133" i="1"/>
  <c r="B149" i="1"/>
  <c r="B165" i="1"/>
  <c r="B181" i="1"/>
  <c r="B197" i="1"/>
  <c r="B213" i="1"/>
  <c r="B229" i="1"/>
  <c r="B245" i="1"/>
  <c r="B261" i="1"/>
  <c r="B277" i="1"/>
  <c r="B293" i="1"/>
  <c r="B341" i="1"/>
  <c r="B365" i="1"/>
  <c r="B22" i="1"/>
  <c r="B38" i="1"/>
  <c r="B54" i="1"/>
  <c r="B72" i="1"/>
  <c r="B89" i="1"/>
  <c r="B105" i="1"/>
  <c r="B121" i="1"/>
  <c r="B137" i="1"/>
  <c r="B153" i="1"/>
  <c r="B169" i="1"/>
  <c r="B185" i="1"/>
  <c r="B201" i="1"/>
  <c r="B217" i="1"/>
  <c r="B233" i="1"/>
  <c r="B249" i="1"/>
  <c r="B265" i="1"/>
  <c r="B281" i="1"/>
  <c r="B297" i="1"/>
  <c r="B313" i="1"/>
  <c r="B329" i="1"/>
  <c r="B345" i="1"/>
  <c r="B358" i="1"/>
  <c r="B362" i="1"/>
  <c r="B366" i="1"/>
  <c r="B370" i="1"/>
  <c r="B374" i="1"/>
  <c r="B367" i="1"/>
  <c r="B375" i="1"/>
  <c r="B46" i="1"/>
  <c r="B97" i="1"/>
  <c r="B129" i="1"/>
  <c r="B161" i="1"/>
  <c r="B209" i="1"/>
  <c r="B241" i="1"/>
  <c r="B273" i="1"/>
  <c r="B305" i="1"/>
  <c r="B321" i="1"/>
  <c r="B353" i="1"/>
  <c r="B364" i="1"/>
  <c r="B372" i="1"/>
  <c r="B309" i="1"/>
  <c r="B357" i="1"/>
  <c r="B369" i="1"/>
  <c r="B26" i="1"/>
  <c r="B42" i="1"/>
  <c r="B58" i="1"/>
  <c r="B77" i="1"/>
  <c r="B93" i="1"/>
  <c r="B109" i="1"/>
  <c r="B125" i="1"/>
  <c r="B141" i="1"/>
  <c r="B157" i="1"/>
  <c r="B173" i="1"/>
  <c r="B189" i="1"/>
  <c r="B205" i="1"/>
  <c r="B221" i="1"/>
  <c r="B237" i="1"/>
  <c r="B253" i="1"/>
  <c r="B269" i="1"/>
  <c r="B285" i="1"/>
  <c r="B301" i="1"/>
  <c r="B317" i="1"/>
  <c r="B333" i="1"/>
  <c r="B349" i="1"/>
  <c r="B359" i="1"/>
  <c r="B363" i="1"/>
  <c r="B371" i="1"/>
  <c r="B30" i="1"/>
  <c r="B62" i="1"/>
  <c r="B81" i="1"/>
  <c r="B113" i="1"/>
  <c r="B145" i="1"/>
  <c r="B177" i="1"/>
  <c r="B193" i="1"/>
  <c r="B225" i="1"/>
  <c r="B257" i="1"/>
  <c r="B289" i="1"/>
  <c r="B337" i="1"/>
  <c r="B360" i="1"/>
  <c r="B368" i="1"/>
  <c r="B376" i="1"/>
  <c r="B325" i="1"/>
  <c r="B361" i="1"/>
  <c r="B373" i="1"/>
  <c r="E374" i="1" l="1"/>
  <c r="G374" i="1"/>
</calcChain>
</file>

<file path=xl/sharedStrings.xml><?xml version="1.0" encoding="utf-8"?>
<sst xmlns="http://schemas.openxmlformats.org/spreadsheetml/2006/main" count="16" uniqueCount="16">
  <si>
    <t>Calculatrice de prêt simple</t>
  </si>
  <si>
    <t>Montant du prêt</t>
  </si>
  <si>
    <t>Taux d’intérêt annuel</t>
  </si>
  <si>
    <t>Durée du prêt en années</t>
  </si>
  <si>
    <t>Date de début du prêt</t>
  </si>
  <si>
    <t>Paiement mensuel</t>
  </si>
  <si>
    <t>Nombre de paiements</t>
  </si>
  <si>
    <t>Total des intérêts</t>
  </si>
  <si>
    <t>Coût total du prêt</t>
  </si>
  <si>
    <t>N°</t>
  </si>
  <si>
    <t>Solde de début</t>
  </si>
  <si>
    <t>Paiement</t>
  </si>
  <si>
    <t>Capital</t>
  </si>
  <si>
    <t>Intérêts</t>
  </si>
  <si>
    <t>Solde de fin</t>
  </si>
  <si>
    <t>Date paiement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</si>
</sst>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</numFmts>
  <fonts count="20">
    <font>
      <sz val="11"/>
      <name val="Trebuchet MS"/>
      <family val="2"/>
      <scheme val="minor"/>
    </font>
    <font>
      <sz val="11"/>
      <color theme="1"/>
      <name val="Trebuchet MS"/>
      <family val="2"/>
      <charset val="134"/>
      <scheme val="minor"/>
    </font>
    <font>
      <sz val="11"/>
      <name val="Trebuchet MS"/>
      <family val="2"/>
      <scheme val="minor"/>
    </font>
    <font>
      <sz val="16"/>
      <name val="Trebuchet MS"/>
      <family val="2"/>
      <scheme val="major"/>
    </font>
    <font>
      <b/>
      <sz val="11"/>
      <color theme="4"/>
      <name val="Trebuchet MS"/>
      <family val="2"/>
      <scheme val="minor"/>
    </font>
    <font>
      <b/>
      <sz val="11"/>
      <color theme="4" tint="-0.24994659260841701"/>
      <name val="Trebuchet MS"/>
      <family val="2"/>
      <scheme val="minor"/>
    </font>
    <font>
      <b/>
      <sz val="26"/>
      <color theme="4" tint="-0.24994659260841701"/>
      <name val="Trebuchet MS"/>
      <family val="2"/>
      <scheme val="major"/>
    </font>
    <font>
      <sz val="16"/>
      <color theme="4" tint="-0.24994659260841701"/>
      <name val="Trebuchet MS"/>
      <family val="2"/>
      <scheme val="major"/>
    </font>
    <font>
      <b/>
      <sz val="32"/>
      <color theme="4" tint="-0.24994659260841701"/>
      <name val="Trebuchet MS"/>
      <family val="2"/>
      <scheme val="major"/>
    </font>
    <font>
      <b/>
      <sz val="11"/>
      <color theme="3"/>
      <name val="Trebuchet MS"/>
      <family val="2"/>
      <charset val="134"/>
      <scheme val="minor"/>
    </font>
    <font>
      <sz val="11"/>
      <color rgb="FF006100"/>
      <name val="Trebuchet MS"/>
      <family val="2"/>
      <charset val="134"/>
      <scheme val="minor"/>
    </font>
    <font>
      <sz val="11"/>
      <color rgb="FF9C0006"/>
      <name val="Trebuchet MS"/>
      <family val="2"/>
      <charset val="134"/>
      <scheme val="minor"/>
    </font>
    <font>
      <sz val="11"/>
      <color rgb="FF9C5700"/>
      <name val="Trebuchet MS"/>
      <family val="2"/>
      <charset val="134"/>
      <scheme val="minor"/>
    </font>
    <font>
      <b/>
      <sz val="11"/>
      <color rgb="FFFA7D00"/>
      <name val="Trebuchet MS"/>
      <family val="2"/>
      <charset val="134"/>
      <scheme val="minor"/>
    </font>
    <font>
      <sz val="11"/>
      <color rgb="FFFA7D00"/>
      <name val="Trebuchet MS"/>
      <family val="2"/>
      <charset val="134"/>
      <scheme val="minor"/>
    </font>
    <font>
      <b/>
      <sz val="11"/>
      <color theme="0"/>
      <name val="Trebuchet MS"/>
      <family val="2"/>
      <charset val="134"/>
      <scheme val="minor"/>
    </font>
    <font>
      <sz val="11"/>
      <color rgb="FFFF0000"/>
      <name val="Trebuchet MS"/>
      <family val="2"/>
      <charset val="134"/>
      <scheme val="minor"/>
    </font>
    <font>
      <i/>
      <sz val="11"/>
      <color rgb="FF7F7F7F"/>
      <name val="Trebuchet MS"/>
      <family val="2"/>
      <charset val="134"/>
      <scheme val="minor"/>
    </font>
    <font>
      <b/>
      <sz val="11"/>
      <color theme="1"/>
      <name val="Trebuchet MS"/>
      <family val="2"/>
      <charset val="134"/>
      <scheme val="minor"/>
    </font>
    <font>
      <sz val="11"/>
      <color theme="0"/>
      <name val="Trebuchet MS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right"/>
    </xf>
    <xf numFmtId="44" fontId="2" fillId="0" borderId="0" applyFont="0" applyFill="0" applyBorder="0" applyAlignment="0" applyProtection="0"/>
    <xf numFmtId="1" fontId="2" fillId="0" borderId="0" applyFont="0" applyFill="0" applyBorder="0" applyProtection="0">
      <alignment horizontal="right"/>
    </xf>
    <xf numFmtId="10" fontId="2" fillId="0" borderId="0" applyFont="0" applyFill="0" applyBorder="0" applyAlignment="0" applyProtection="0"/>
    <xf numFmtId="0" fontId="3" fillId="0" borderId="1" applyNumberFormat="0" applyFill="0" applyProtection="0">
      <alignment horizontal="left"/>
    </xf>
    <xf numFmtId="0" fontId="2" fillId="0" borderId="0" applyNumberFormat="0" applyFill="0" applyProtection="0">
      <alignment horizontal="right" indent="1"/>
    </xf>
    <xf numFmtId="0" fontId="2" fillId="0" borderId="0" applyNumberFormat="0" applyFont="0" applyFill="0" applyBorder="0" applyProtection="0">
      <alignment horizontal="left" indent="5"/>
    </xf>
    <xf numFmtId="0" fontId="2" fillId="0" borderId="3" applyNumberFormat="0" applyFont="0" applyFill="0" applyAlignment="0" applyProtection="0">
      <alignment horizontal="right"/>
    </xf>
    <xf numFmtId="0" fontId="2" fillId="2" borderId="2" applyNumberFormat="0" applyFont="0" applyAlignment="0" applyProtection="0">
      <alignment horizontal="right"/>
    </xf>
    <xf numFmtId="14" fontId="2" fillId="0" borderId="0" applyFont="0" applyFill="0" applyBorder="0">
      <alignment horizontal="right"/>
    </xf>
    <xf numFmtId="0" fontId="2" fillId="0" borderId="0" applyNumberFormat="0" applyFont="0" applyFill="0" applyBorder="0" applyProtection="0">
      <alignment horizontal="center" wrapText="1"/>
    </xf>
    <xf numFmtId="1" fontId="2" fillId="0" borderId="6" applyFont="0" applyFill="0">
      <alignment horizontal="left" vertical="center" indent="1"/>
    </xf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8" applyNumberFormat="0" applyAlignment="0" applyProtection="0"/>
    <xf numFmtId="0" fontId="14" fillId="0" borderId="9" applyNumberFormat="0" applyFill="0" applyAlignment="0" applyProtection="0"/>
    <xf numFmtId="0" fontId="15" fillId="7" borderId="10" applyNumberFormat="0" applyAlignment="0" applyProtection="0"/>
    <xf numFmtId="0" fontId="16" fillId="0" borderId="0" applyNumberFormat="0" applyFill="0" applyBorder="0" applyAlignment="0" applyProtection="0"/>
    <xf numFmtId="0" fontId="2" fillId="8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>
      <alignment horizontal="right"/>
    </xf>
    <xf numFmtId="0" fontId="0" fillId="0" borderId="0" xfId="0" applyAlignment="1">
      <alignment horizontal="left" vertical="center" indent="1"/>
    </xf>
    <xf numFmtId="1" fontId="0" fillId="0" borderId="0" xfId="2" applyFont="1" applyAlignment="1">
      <alignment horizontal="left" vertical="center" indent="1"/>
    </xf>
    <xf numFmtId="44" fontId="0" fillId="0" borderId="0" xfId="1" applyFont="1" applyFill="1" applyBorder="1" applyAlignment="1">
      <alignment horizontal="left" vertical="center" indent="1"/>
    </xf>
    <xf numFmtId="14" fontId="0" fillId="0" borderId="0" xfId="9" applyFont="1" applyAlignment="1">
      <alignment horizontal="left" vertical="center" indent="1"/>
    </xf>
    <xf numFmtId="44" fontId="0" fillId="0" borderId="0" xfId="1" applyFont="1" applyAlignment="1">
      <alignment horizontal="left" vertical="center" indent="1"/>
    </xf>
    <xf numFmtId="0" fontId="2" fillId="0" borderId="0" xfId="6" applyFill="1" applyAlignment="1">
      <alignment horizontal="left" vertical="center" indent="1"/>
    </xf>
    <xf numFmtId="0" fontId="2" fillId="0" borderId="0" xfId="6" applyFill="1" applyBorder="1" applyAlignment="1">
      <alignment horizontal="left" vertical="center" indent="1"/>
    </xf>
    <xf numFmtId="0" fontId="7" fillId="0" borderId="5" xfId="4" applyFont="1" applyFill="1" applyBorder="1" applyAlignment="1">
      <alignment horizontal="left" vertical="center" indent="1"/>
    </xf>
    <xf numFmtId="0" fontId="0" fillId="0" borderId="0" xfId="6" applyFont="1" applyFill="1" applyAlignment="1">
      <alignment horizontal="left" vertical="center" indent="1"/>
    </xf>
    <xf numFmtId="44" fontId="0" fillId="0" borderId="4" xfId="1" applyFont="1" applyFill="1" applyBorder="1" applyAlignment="1">
      <alignment horizontal="right" vertical="center" indent="1"/>
    </xf>
    <xf numFmtId="10" fontId="0" fillId="0" borderId="4" xfId="3" applyFont="1" applyFill="1" applyBorder="1" applyAlignment="1">
      <alignment horizontal="right" vertical="center" indent="1"/>
    </xf>
    <xf numFmtId="1" fontId="0" fillId="0" borderId="4" xfId="2" applyFont="1" applyFill="1" applyBorder="1" applyAlignment="1">
      <alignment horizontal="right" vertical="center" indent="1"/>
    </xf>
    <xf numFmtId="14" fontId="0" fillId="0" borderId="4" xfId="9" applyFont="1" applyFill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0" borderId="0" xfId="4" applyFont="1" applyFill="1" applyBorder="1" applyAlignment="1">
      <alignment horizontal="left" vertical="center" indent="1"/>
    </xf>
    <xf numFmtId="0" fontId="7" fillId="0" borderId="0" xfId="4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4" fontId="0" fillId="0" borderId="0" xfId="1" applyFont="1" applyFill="1" applyBorder="1" applyAlignment="1">
      <alignment horizontal="right" vertical="center" indent="1"/>
    </xf>
    <xf numFmtId="1" fontId="0" fillId="0" borderId="0" xfId="2" applyFont="1" applyFill="1" applyBorder="1" applyAlignment="1">
      <alignment horizontal="right" vertical="center" indent="1"/>
    </xf>
    <xf numFmtId="1" fontId="0" fillId="0" borderId="0" xfId="2" applyFont="1" applyBorder="1" applyAlignment="1">
      <alignment horizontal="left" vertical="center" indent="1"/>
    </xf>
    <xf numFmtId="14" fontId="0" fillId="0" borderId="0" xfId="9" applyFont="1" applyBorder="1" applyAlignment="1">
      <alignment horizontal="left" vertical="center" indent="1"/>
    </xf>
    <xf numFmtId="44" fontId="0" fillId="0" borderId="0" xfId="1" applyFont="1" applyBorder="1" applyAlignment="1">
      <alignment horizontal="left" vertical="center" indent="1"/>
    </xf>
    <xf numFmtId="1" fontId="0" fillId="0" borderId="0" xfId="2" applyFont="1" applyFill="1" applyBorder="1" applyAlignment="1">
      <alignment horizontal="left" vertical="center" indent="1"/>
    </xf>
    <xf numFmtId="14" fontId="0" fillId="0" borderId="0" xfId="9" applyFont="1" applyFill="1" applyBorder="1" applyAlignment="1">
      <alignment horizontal="left" vertical="center" indent="1"/>
    </xf>
    <xf numFmtId="44" fontId="5" fillId="0" borderId="0" xfId="1" applyFont="1" applyFill="1" applyBorder="1" applyAlignment="1">
      <alignment horizontal="left" vertical="center" indent="1"/>
    </xf>
    <xf numFmtId="0" fontId="5" fillId="0" borderId="0" xfId="10" applyNumberFormat="1" applyFont="1" applyFill="1" applyBorder="1" applyAlignment="1">
      <alignment horizontal="center" vertical="center" wrapText="1"/>
    </xf>
    <xf numFmtId="0" fontId="5" fillId="0" borderId="0" xfId="10" applyFont="1" applyFill="1" applyBorder="1" applyAlignment="1">
      <alignment horizontal="left" vertical="center" wrapText="1" indent="1"/>
    </xf>
    <xf numFmtId="0" fontId="5" fillId="0" borderId="0" xfId="10" applyNumberFormat="1" applyFont="1" applyFill="1" applyBorder="1" applyAlignment="1">
      <alignment horizontal="left" vertical="center" wrapText="1" indent="1"/>
    </xf>
    <xf numFmtId="0" fontId="8" fillId="0" borderId="5" xfId="4" applyFont="1" applyFill="1" applyBorder="1" applyAlignment="1">
      <alignment horizontal="left" vertical="center" indent="1"/>
    </xf>
    <xf numFmtId="0" fontId="2" fillId="0" borderId="0" xfId="6" applyFill="1" applyAlignment="1">
      <alignment horizontal="left" vertical="center" indent="1"/>
    </xf>
    <xf numFmtId="0" fontId="2" fillId="0" borderId="7" xfId="6" applyFill="1" applyBorder="1" applyAlignment="1">
      <alignment horizontal="left" vertical="center" indent="1"/>
    </xf>
    <xf numFmtId="0" fontId="0" fillId="0" borderId="0" xfId="6" applyFont="1" applyFill="1" applyAlignment="1">
      <alignment horizontal="left" vertical="center" indent="1"/>
    </xf>
    <xf numFmtId="0" fontId="0" fillId="0" borderId="7" xfId="6" applyFont="1" applyFill="1" applyBorder="1" applyAlignment="1">
      <alignment horizontal="left" vertical="center" indent="1"/>
    </xf>
  </cellXfs>
  <cellStyles count="49">
    <cellStyle name="20 % - Accent1" xfId="26" builtinId="30" customBuiltin="1"/>
    <cellStyle name="20 % - Accent2" xfId="30" builtinId="34" customBuiltin="1"/>
    <cellStyle name="20 % - Accent3" xfId="34" builtinId="38" customBuiltin="1"/>
    <cellStyle name="20 % - Accent4" xfId="38" builtinId="42" customBuiltin="1"/>
    <cellStyle name="20 % - Accent5" xfId="42" builtinId="46" customBuiltin="1"/>
    <cellStyle name="20 % - Accent6" xfId="46" builtinId="50" customBuiltin="1"/>
    <cellStyle name="40 % - Accent1" xfId="27" builtinId="31" customBuiltin="1"/>
    <cellStyle name="40 % - Accent2" xfId="31" builtinId="35" customBuiltin="1"/>
    <cellStyle name="40 % - Accent3" xfId="35" builtinId="39" customBuiltin="1"/>
    <cellStyle name="40 % - Accent4" xfId="39" builtinId="43" customBuiltin="1"/>
    <cellStyle name="40 % - Accent5" xfId="43" builtinId="47" customBuiltin="1"/>
    <cellStyle name="40 % - Accent6" xfId="47" builtinId="51" customBuiltin="1"/>
    <cellStyle name="60 % - Accent1" xfId="28" builtinId="32" customBuiltin="1"/>
    <cellStyle name="60 % - Accent2" xfId="32" builtinId="36" customBuiltin="1"/>
    <cellStyle name="60 % - Accent3" xfId="36" builtinId="40" customBuiltin="1"/>
    <cellStyle name="60 % - Accent4" xfId="40" builtinId="44" customBuiltin="1"/>
    <cellStyle name="60 % - Accent5" xfId="44" builtinId="48" customBuiltin="1"/>
    <cellStyle name="60 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Avertissement" xfId="21" builtinId="11" customBuiltin="1"/>
    <cellStyle name="Calcul" xfId="18" builtinId="22" customBuiltin="1"/>
    <cellStyle name="Cellule liée" xfId="19" builtinId="24" customBuiltin="1"/>
    <cellStyle name="Date" xfId="9" xr:uid="{00000000-0005-0000-0000-000002000000}"/>
    <cellStyle name="Entrée" xfId="7" builtinId="20" customBuiltin="1"/>
    <cellStyle name="Insatisfaisant" xfId="16" builtinId="27" customBuiltin="1"/>
    <cellStyle name="Milliers" xfId="2" builtinId="3" customBuiltin="1"/>
    <cellStyle name="Milliers [0]" xfId="12" builtinId="6" customBuiltin="1"/>
    <cellStyle name="Monétaire" xfId="1" builtinId="4" customBuiltin="1"/>
    <cellStyle name="Monétaire [0]" xfId="13" builtinId="7" customBuiltin="1"/>
    <cellStyle name="Neutre" xfId="17" builtinId="28" customBuiltin="1"/>
    <cellStyle name="Normal" xfId="0" builtinId="0" customBuiltin="1"/>
    <cellStyle name="Note" xfId="22" builtinId="10" customBuiltin="1"/>
    <cellStyle name="Pourcentage" xfId="3" builtinId="5" customBuiltin="1"/>
    <cellStyle name="Satisfaisant" xfId="15" builtinId="26" customBuiltin="1"/>
    <cellStyle name="Sortie" xfId="8" builtinId="21" customBuiltin="1"/>
    <cellStyle name="Style 1" xfId="11" xr:uid="{34324180-1D62-FF42-855A-4CFD2E312BB7}"/>
    <cellStyle name="Texte explicatif" xfId="23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10" builtinId="18" customBuiltin="1"/>
    <cellStyle name="Titre 4" xfId="14" builtinId="19" customBuiltin="1"/>
    <cellStyle name="Total" xfId="24" builtinId="25" customBuiltin="1"/>
    <cellStyle name="Vérification" xfId="20" builtinId="23" customBuiltin="1"/>
  </cellStyles>
  <dxfs count="21">
    <dxf>
      <numFmt numFmtId="0" formatCode="General"/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4" tint="-0.24994659260841701"/>
        <name val="Trebuchet MS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border>
        <top style="medium">
          <color theme="4"/>
        </top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PivotStyle="PivotStyleLight16">
    <tableStyle name="Tableau clair" pivot="0" count="4" xr9:uid="{66BF9543-75A8-AF48-B16D-EB5183BD6F32}">
      <tableStyleElement type="wholeTable" dxfId="20"/>
      <tableStyleElement type="headerRow" dxfId="19"/>
      <tableStyleElement type="lastColumn" dxfId="18"/>
      <tableStyleElement type="lastHeaderCell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êt" displayName="Prêt" ref="B13:H73" headerRowDxfId="16" dataDxfId="15" totalsRowDxfId="14">
  <autoFilter ref="B13:H7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N°" totalsRowLabel="Total" dataDxfId="13" totalsRowDxfId="12" dataCellStyle="Milliers">
      <calculatedColumnFormula>IFERROR(IF(Prêt_Non_Payé*Valeurs_Entrées,Numéro_Paiement,""), "")</calculatedColumnFormula>
    </tableColumn>
    <tableColumn id="2" xr3:uid="{00000000-0010-0000-0000-000002000000}" name="Date paiement" dataDxfId="11" totalsRowDxfId="10" dataCellStyle="Date">
      <calculatedColumnFormula>IFERROR(IF(Prêt_Non_Payé*Valeurs_Entrées,Date_Paiement,""), "")</calculatedColumnFormula>
    </tableColumn>
    <tableColumn id="3" xr3:uid="{00000000-0010-0000-0000-000003000000}" name="Solde de début" dataDxfId="9" totalsRowDxfId="8" dataCellStyle="Monétaire">
      <calculatedColumnFormula>IFERROR(IF(Prêt_Non_Payé*Valeurs_Entrées,Solde_de_Départ,""), "")</calculatedColumnFormula>
    </tableColumn>
    <tableColumn id="4" xr3:uid="{00000000-0010-0000-0000-000004000000}" name="Paiement" dataDxfId="7" totalsRowDxfId="6" dataCellStyle="Monétaire">
      <calculatedColumnFormula>IFERROR(IF(Prêt_Non_Payé*Valeurs_Entrées,Paiement_mensuel,""), "")</calculatedColumnFormula>
    </tableColumn>
    <tableColumn id="5" xr3:uid="{00000000-0010-0000-0000-000005000000}" name="Capital" dataDxfId="5" totalsRowDxfId="4" dataCellStyle="Monétaire">
      <calculatedColumnFormula>IFERROR(IF(Prêt_Non_Payé*Valeurs_Entrées,Capital,""), "")</calculatedColumnFormula>
    </tableColumn>
    <tableColumn id="6" xr3:uid="{00000000-0010-0000-0000-000006000000}" name="Intérêts" dataDxfId="3" totalsRowDxfId="2" dataCellStyle="Monétaire">
      <calculatedColumnFormula>IFERROR(IF(Prêt_Non_Payé*Valeurs_Entrées,Intérêts,""), "")</calculatedColumnFormula>
    </tableColumn>
    <tableColumn id="7" xr3:uid="{00000000-0010-0000-0000-000007000000}" name="Solde de fin" totalsRowFunction="count" dataDxfId="1" totalsRowDxfId="0" dataCellStyle="Monétaire">
      <calculatedColumnFormula>IFERROR(IF(Prêt_Non_Payé*Valeurs_Entrées,Solde_de_Fin,""), "")</calculatedColumnFormula>
    </tableColumn>
  </tableColumns>
  <tableStyleInfo name="Tableau clair" showFirstColumn="0" showLastColumn="1" showRowStripes="0" showColumnStripes="0"/>
  <extLst>
    <ext xmlns:x14="http://schemas.microsoft.com/office/spreadsheetml/2009/9/main" uri="{504A1905-F514-4f6f-8877-14C23A59335A}">
      <x14:table altTextSummary="Suivez le numéro de paiement, la date de paiement, le solde de départ, le paiement, le capital, le montant des intérêts et le solde final."/>
    </ext>
  </extLst>
</table>
</file>

<file path=xl/theme/theme1.xml><?xml version="1.0" encoding="utf-8"?>
<a:theme xmlns:a="http://schemas.openxmlformats.org/drawingml/2006/main" name="Office Theme">
  <a:themeElements>
    <a:clrScheme name="TM1640046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F3"/>
      </a:accent1>
      <a:accent2>
        <a:srgbClr val="E0DBF2"/>
      </a:accent2>
      <a:accent3>
        <a:srgbClr val="DDF1F2"/>
      </a:accent3>
      <a:accent4>
        <a:srgbClr val="F3DEE3"/>
      </a:accent4>
      <a:accent5>
        <a:srgbClr val="20BA86"/>
      </a:accent5>
      <a:accent6>
        <a:srgbClr val="FFD2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K376"/>
  <sheetViews>
    <sheetView showGridLines="0" tabSelected="1" topLeftCell="A7" zoomScaleNormal="100" workbookViewId="0">
      <selection activeCell="E6" sqref="E6"/>
    </sheetView>
  </sheetViews>
  <sheetFormatPr baseColWidth="10" defaultColWidth="8.75" defaultRowHeight="14.5"/>
  <cols>
    <col min="1" max="1" width="2.58203125" customWidth="1"/>
    <col min="2" max="2" width="5.75" style="1" customWidth="1"/>
    <col min="3" max="3" width="20.58203125" style="1" customWidth="1"/>
    <col min="4" max="8" width="20.75" style="1" customWidth="1"/>
    <col min="9" max="9" width="2.58203125" customWidth="1"/>
  </cols>
  <sheetData>
    <row r="1" spans="2:11" ht="90" customHeight="1" thickBot="1">
      <c r="B1" s="30" t="s">
        <v>0</v>
      </c>
      <c r="C1" s="8"/>
      <c r="D1" s="8"/>
      <c r="E1" s="8"/>
      <c r="F1" s="8"/>
      <c r="G1" s="8"/>
      <c r="H1" s="8"/>
    </row>
    <row r="2" spans="2:11" ht="25.15" customHeight="1" thickTop="1">
      <c r="B2" s="15"/>
      <c r="C2" s="16"/>
      <c r="D2" s="16"/>
      <c r="E2" s="16"/>
      <c r="F2" s="16"/>
      <c r="G2" s="16"/>
      <c r="H2" s="16"/>
    </row>
    <row r="3" spans="2:11" ht="19.899999999999999" customHeight="1">
      <c r="B3" s="33" t="s">
        <v>1</v>
      </c>
      <c r="C3" s="34"/>
      <c r="D3" s="10">
        <v>130000</v>
      </c>
      <c r="E3" s="6"/>
      <c r="F3" s="19"/>
    </row>
    <row r="4" spans="2:11" ht="19.899999999999999" customHeight="1">
      <c r="B4" s="31" t="s">
        <v>2</v>
      </c>
      <c r="C4" s="32"/>
      <c r="D4" s="11">
        <v>0.01</v>
      </c>
      <c r="E4" s="6"/>
      <c r="F4" s="20"/>
    </row>
    <row r="5" spans="2:11" ht="19.899999999999999" customHeight="1">
      <c r="B5" s="31" t="s">
        <v>3</v>
      </c>
      <c r="C5" s="32"/>
      <c r="D5" s="12">
        <v>30</v>
      </c>
      <c r="E5" s="6"/>
      <c r="F5" s="19"/>
    </row>
    <row r="6" spans="2:11" ht="19.899999999999999" customHeight="1">
      <c r="B6" s="31" t="s">
        <v>4</v>
      </c>
      <c r="C6" s="32"/>
      <c r="D6" s="13">
        <v>45384</v>
      </c>
      <c r="E6" s="6"/>
      <c r="F6" s="19"/>
    </row>
    <row r="7" spans="2:11" ht="19.899999999999999" customHeight="1">
      <c r="B7" s="9"/>
      <c r="C7" s="9"/>
      <c r="D7" s="9"/>
      <c r="E7" s="14"/>
    </row>
    <row r="8" spans="2:11" ht="19.899999999999999" customHeight="1">
      <c r="B8" s="31" t="s">
        <v>5</v>
      </c>
      <c r="C8" s="32"/>
      <c r="D8" s="10">
        <f>IFERROR(IF(Valeurs_Entrées,Paiement_mensuel,""), "")</f>
        <v>418.13137658041109</v>
      </c>
    </row>
    <row r="9" spans="2:11" ht="19.899999999999999" customHeight="1">
      <c r="B9" s="31" t="s">
        <v>6</v>
      </c>
      <c r="C9" s="32"/>
      <c r="D9" s="12">
        <f>IFERROR(IF(Valeurs_Entrées,Durée_Prêt*12,""), "")</f>
        <v>360</v>
      </c>
    </row>
    <row r="10" spans="2:11" ht="19.899999999999999" customHeight="1">
      <c r="B10" s="31" t="s">
        <v>7</v>
      </c>
      <c r="C10" s="32"/>
      <c r="D10" s="10">
        <f>IFERROR(IF(Valeurs_Entrées,Coût_Total-Montant_du_Prêt,""), "")</f>
        <v>20527.295568948</v>
      </c>
    </row>
    <row r="11" spans="2:11" ht="19.899999999999999" customHeight="1">
      <c r="B11" s="31" t="s">
        <v>8</v>
      </c>
      <c r="C11" s="32"/>
      <c r="D11" s="10">
        <f>IFERROR(IF(Valeurs_Entrées,Paiement_mensuel*Nombre_de_Paiements,""), "")</f>
        <v>150527.295568948</v>
      </c>
    </row>
    <row r="12" spans="2:11" ht="25.15" customHeight="1">
      <c r="B12" s="7"/>
      <c r="C12" s="7"/>
      <c r="D12" s="7"/>
      <c r="E12" s="3"/>
    </row>
    <row r="13" spans="2:11" s="17" customFormat="1" ht="45" customHeight="1">
      <c r="B13" s="27" t="s">
        <v>9</v>
      </c>
      <c r="C13" s="28" t="s">
        <v>15</v>
      </c>
      <c r="D13" s="29" t="s">
        <v>10</v>
      </c>
      <c r="E13" s="29" t="s">
        <v>11</v>
      </c>
      <c r="F13" s="29" t="s">
        <v>12</v>
      </c>
      <c r="G13" s="29" t="s">
        <v>13</v>
      </c>
      <c r="H13" s="29" t="s">
        <v>14</v>
      </c>
      <c r="K13" s="18"/>
    </row>
    <row r="14" spans="2:11" ht="28.15" customHeight="1">
      <c r="B14" s="24">
        <f>IFERROR(IF(Prêt_Non_Payé*Valeurs_Entrées,Numéro_Paiement,""), "")</f>
        <v>1</v>
      </c>
      <c r="C14" s="25">
        <f>IFERROR(IF(Prêt_Non_Payé*Valeurs_Entrées,Date_Paiement,""), "")</f>
        <v>45414</v>
      </c>
      <c r="D14" s="3">
        <f>IFERROR(IF(Prêt_Non_Payé*Valeurs_Entrées,Solde_de_Départ,""), "")</f>
        <v>130000</v>
      </c>
      <c r="E14" s="3">
        <f>IFERROR(IF(Prêt_Non_Payé*Valeurs_Entrées,Paiement_mensuel,""), "")</f>
        <v>418.13137658041109</v>
      </c>
      <c r="F14" s="3">
        <f>IFERROR(IF(Prêt_Non_Payé*Valeurs_Entrées,Capital,""), "")</f>
        <v>309.79804324707777</v>
      </c>
      <c r="G14" s="3">
        <f>IFERROR(IF(Prêt_Non_Payé*Valeurs_Entrées,Intérêts,""), "")</f>
        <v>108.33333333333334</v>
      </c>
      <c r="H14" s="26">
        <f>IFERROR(IF(Prêt_Non_Payé*Valeurs_Entrées,Solde_de_Fin,""), "")</f>
        <v>129690.20195675296</v>
      </c>
    </row>
    <row r="15" spans="2:11" ht="28.15" customHeight="1">
      <c r="B15" s="24">
        <f>IFERROR(IF(Prêt_Non_Payé*Valeurs_Entrées,Numéro_Paiement,""), "")</f>
        <v>2</v>
      </c>
      <c r="C15" s="25">
        <f>IFERROR(IF(Prêt_Non_Payé*Valeurs_Entrées,Date_Paiement,""), "")</f>
        <v>45445</v>
      </c>
      <c r="D15" s="3">
        <f>IFERROR(IF(Prêt_Non_Payé*Valeurs_Entrées,Solde_de_Départ,""), "")</f>
        <v>129690.20195675296</v>
      </c>
      <c r="E15" s="3">
        <f>IFERROR(IF(Prêt_Non_Payé*Valeurs_Entrées,Paiement_mensuel,""), "")</f>
        <v>418.13137658041109</v>
      </c>
      <c r="F15" s="3">
        <f>IFERROR(IF(Prêt_Non_Payé*Valeurs_Entrées,Capital,""), "")</f>
        <v>310.05620828311692</v>
      </c>
      <c r="G15" s="3">
        <f>IFERROR(IF(Prêt_Non_Payé*Valeurs_Entrées,Intérêts,""), "")</f>
        <v>108.07516829729411</v>
      </c>
      <c r="H15" s="26">
        <f>IFERROR(IF(Prêt_Non_Payé*Valeurs_Entrées,Solde_de_Fin,""), "")</f>
        <v>129380.14574846989</v>
      </c>
    </row>
    <row r="16" spans="2:11" ht="28.15" customHeight="1">
      <c r="B16" s="24">
        <f>IFERROR(IF(Prêt_Non_Payé*Valeurs_Entrées,Numéro_Paiement,""), "")</f>
        <v>3</v>
      </c>
      <c r="C16" s="25">
        <f>IFERROR(IF(Prêt_Non_Payé*Valeurs_Entrées,Date_Paiement,""), "")</f>
        <v>45475</v>
      </c>
      <c r="D16" s="3">
        <f>IFERROR(IF(Prêt_Non_Payé*Valeurs_Entrées,Solde_de_Départ,""), "")</f>
        <v>129380.14574846989</v>
      </c>
      <c r="E16" s="3">
        <f>IFERROR(IF(Prêt_Non_Payé*Valeurs_Entrées,Paiement_mensuel,""), "")</f>
        <v>418.13137658041109</v>
      </c>
      <c r="F16" s="3">
        <f>IFERROR(IF(Prêt_Non_Payé*Valeurs_Entrées,Capital,""), "")</f>
        <v>310.31458845668624</v>
      </c>
      <c r="G16" s="3">
        <f>IFERROR(IF(Prêt_Non_Payé*Valeurs_Entrées,Intérêts,""), "")</f>
        <v>107.81678812372485</v>
      </c>
      <c r="H16" s="26">
        <f>IFERROR(IF(Prêt_Non_Payé*Valeurs_Entrées,Solde_de_Fin,""), "")</f>
        <v>129069.83116001326</v>
      </c>
    </row>
    <row r="17" spans="2:8" ht="28.15" customHeight="1">
      <c r="B17" s="24">
        <f>IFERROR(IF(Prêt_Non_Payé*Valeurs_Entrées,Numéro_Paiement,""), "")</f>
        <v>4</v>
      </c>
      <c r="C17" s="25">
        <f>IFERROR(IF(Prêt_Non_Payé*Valeurs_Entrées,Date_Paiement,""), "")</f>
        <v>45506</v>
      </c>
      <c r="D17" s="3">
        <f>IFERROR(IF(Prêt_Non_Payé*Valeurs_Entrées,Solde_de_Départ,""), "")</f>
        <v>129069.83116001326</v>
      </c>
      <c r="E17" s="3">
        <f>IFERROR(IF(Prêt_Non_Payé*Valeurs_Entrées,Paiement_mensuel,""), "")</f>
        <v>418.13137658041109</v>
      </c>
      <c r="F17" s="3">
        <f>IFERROR(IF(Prêt_Non_Payé*Valeurs_Entrées,Capital,""), "")</f>
        <v>310.57318394706681</v>
      </c>
      <c r="G17" s="3">
        <f>IFERROR(IF(Prêt_Non_Payé*Valeurs_Entrées,Intérêts,""), "")</f>
        <v>107.55819263334428</v>
      </c>
      <c r="H17" s="26">
        <f>IFERROR(IF(Prêt_Non_Payé*Valeurs_Entrées,Solde_de_Fin,""), "")</f>
        <v>128759.25797606622</v>
      </c>
    </row>
    <row r="18" spans="2:8" ht="28.15" customHeight="1">
      <c r="B18" s="24">
        <f>IFERROR(IF(Prêt_Non_Payé*Valeurs_Entrées,Numéro_Paiement,""), "")</f>
        <v>5</v>
      </c>
      <c r="C18" s="25">
        <f>IFERROR(IF(Prêt_Non_Payé*Valeurs_Entrées,Date_Paiement,""), "")</f>
        <v>45537</v>
      </c>
      <c r="D18" s="3">
        <f>IFERROR(IF(Prêt_Non_Payé*Valeurs_Entrées,Solde_de_Départ,""), "")</f>
        <v>128759.25797606622</v>
      </c>
      <c r="E18" s="3">
        <f>IFERROR(IF(Prêt_Non_Payé*Valeurs_Entrées,Paiement_mensuel,""), "")</f>
        <v>418.13137658041109</v>
      </c>
      <c r="F18" s="3">
        <f>IFERROR(IF(Prêt_Non_Payé*Valeurs_Entrées,Capital,""), "")</f>
        <v>310.83199493368932</v>
      </c>
      <c r="G18" s="3">
        <f>IFERROR(IF(Prêt_Non_Payé*Valeurs_Entrées,Intérêts,""), "")</f>
        <v>107.29938164672171</v>
      </c>
      <c r="H18" s="26">
        <f>IFERROR(IF(Prêt_Non_Payé*Valeurs_Entrées,Solde_de_Fin,""), "")</f>
        <v>128448.42598113256</v>
      </c>
    </row>
    <row r="19" spans="2:8" ht="28.15" customHeight="1">
      <c r="B19" s="24">
        <f>IFERROR(IF(Prêt_Non_Payé*Valeurs_Entrées,Numéro_Paiement,""), "")</f>
        <v>6</v>
      </c>
      <c r="C19" s="25">
        <f>IFERROR(IF(Prêt_Non_Payé*Valeurs_Entrées,Date_Paiement,""), "")</f>
        <v>45567</v>
      </c>
      <c r="D19" s="3">
        <f>IFERROR(IF(Prêt_Non_Payé*Valeurs_Entrées,Solde_de_Départ,""), "")</f>
        <v>128448.42598113256</v>
      </c>
      <c r="E19" s="3">
        <f>IFERROR(IF(Prêt_Non_Payé*Valeurs_Entrées,Paiement_mensuel,""), "")</f>
        <v>418.13137658041109</v>
      </c>
      <c r="F19" s="3">
        <f>IFERROR(IF(Prêt_Non_Payé*Valeurs_Entrées,Capital,""), "")</f>
        <v>311.09102159613406</v>
      </c>
      <c r="G19" s="3">
        <f>IFERROR(IF(Prêt_Non_Payé*Valeurs_Entrées,Intérêts,""), "")</f>
        <v>107.04035498427699</v>
      </c>
      <c r="H19" s="26">
        <f>IFERROR(IF(Prêt_Non_Payé*Valeurs_Entrées,Solde_de_Fin,""), "")</f>
        <v>128137.33495953653</v>
      </c>
    </row>
    <row r="20" spans="2:8" ht="28.15" customHeight="1">
      <c r="B20" s="24">
        <f>IFERROR(IF(Prêt_Non_Payé*Valeurs_Entrées,Numéro_Paiement,""), "")</f>
        <v>7</v>
      </c>
      <c r="C20" s="25">
        <f>IFERROR(IF(Prêt_Non_Payé*Valeurs_Entrées,Date_Paiement,""), "")</f>
        <v>45598</v>
      </c>
      <c r="D20" s="3">
        <f>IFERROR(IF(Prêt_Non_Payé*Valeurs_Entrées,Solde_de_Départ,""), "")</f>
        <v>128137.33495953653</v>
      </c>
      <c r="E20" s="3">
        <f>IFERROR(IF(Prêt_Non_Payé*Valeurs_Entrées,Paiement_mensuel,""), "")</f>
        <v>418.13137658041109</v>
      </c>
      <c r="F20" s="3">
        <f>IFERROR(IF(Prêt_Non_Payé*Valeurs_Entrées,Capital,""), "")</f>
        <v>311.35026411413094</v>
      </c>
      <c r="G20" s="3">
        <f>IFERROR(IF(Prêt_Non_Payé*Valeurs_Entrées,Intérêts,""), "")</f>
        <v>106.78111246628021</v>
      </c>
      <c r="H20" s="26">
        <f>IFERROR(IF(Prêt_Non_Payé*Valeurs_Entrées,Solde_de_Fin,""), "")</f>
        <v>127825.98469542242</v>
      </c>
    </row>
    <row r="21" spans="2:8" ht="28.15" customHeight="1">
      <c r="B21" s="24">
        <f>IFERROR(IF(Prêt_Non_Payé*Valeurs_Entrées,Numéro_Paiement,""), "")</f>
        <v>8</v>
      </c>
      <c r="C21" s="25">
        <f>IFERROR(IF(Prêt_Non_Payé*Valeurs_Entrées,Date_Paiement,""), "")</f>
        <v>45628</v>
      </c>
      <c r="D21" s="3">
        <f>IFERROR(IF(Prêt_Non_Payé*Valeurs_Entrées,Solde_de_Départ,""), "")</f>
        <v>127825.98469542242</v>
      </c>
      <c r="E21" s="3">
        <f>IFERROR(IF(Prêt_Non_Payé*Valeurs_Entrées,Paiement_mensuel,""), "")</f>
        <v>418.13137658041109</v>
      </c>
      <c r="F21" s="3">
        <f>IFERROR(IF(Prêt_Non_Payé*Valeurs_Entrées,Capital,""), "")</f>
        <v>311.60972266755931</v>
      </c>
      <c r="G21" s="3">
        <f>IFERROR(IF(Prêt_Non_Payé*Valeurs_Entrées,Intérêts,""), "")</f>
        <v>106.52165391285178</v>
      </c>
      <c r="H21" s="26">
        <f>IFERROR(IF(Prêt_Non_Payé*Valeurs_Entrées,Solde_de_Fin,""), "")</f>
        <v>127514.37497275489</v>
      </c>
    </row>
    <row r="22" spans="2:8" ht="28.15" customHeight="1">
      <c r="B22" s="24">
        <f>IFERROR(IF(Prêt_Non_Payé*Valeurs_Entrées,Numéro_Paiement,""), "")</f>
        <v>9</v>
      </c>
      <c r="C22" s="25">
        <f>IFERROR(IF(Prêt_Non_Payé*Valeurs_Entrées,Date_Paiement,""), "")</f>
        <v>45659</v>
      </c>
      <c r="D22" s="3">
        <f>IFERROR(IF(Prêt_Non_Payé*Valeurs_Entrées,Solde_de_Départ,""), "")</f>
        <v>127514.37497275489</v>
      </c>
      <c r="E22" s="3">
        <f>IFERROR(IF(Prêt_Non_Payé*Valeurs_Entrées,Paiement_mensuel,""), "")</f>
        <v>418.13137658041109</v>
      </c>
      <c r="F22" s="3">
        <f>IFERROR(IF(Prêt_Non_Payé*Valeurs_Entrées,Capital,""), "")</f>
        <v>311.86939743644893</v>
      </c>
      <c r="G22" s="3">
        <f>IFERROR(IF(Prêt_Non_Payé*Valeurs_Entrées,Intérêts,""), "")</f>
        <v>106.26197914396212</v>
      </c>
      <c r="H22" s="26">
        <f>IFERROR(IF(Prêt_Non_Payé*Valeurs_Entrées,Solde_de_Fin,""), "")</f>
        <v>127202.50557531844</v>
      </c>
    </row>
    <row r="23" spans="2:8" ht="28.15" customHeight="1">
      <c r="B23" s="24">
        <f>IFERROR(IF(Prêt_Non_Payé*Valeurs_Entrées,Numéro_Paiement,""), "")</f>
        <v>10</v>
      </c>
      <c r="C23" s="25">
        <f>IFERROR(IF(Prêt_Non_Payé*Valeurs_Entrées,Date_Paiement,""), "")</f>
        <v>45690</v>
      </c>
      <c r="D23" s="3">
        <f>IFERROR(IF(Prêt_Non_Payé*Valeurs_Entrées,Solde_de_Départ,""), "")</f>
        <v>127202.50557531844</v>
      </c>
      <c r="E23" s="3">
        <f>IFERROR(IF(Prêt_Non_Payé*Valeurs_Entrées,Paiement_mensuel,""), "")</f>
        <v>418.13137658041109</v>
      </c>
      <c r="F23" s="3">
        <f>IFERROR(IF(Prêt_Non_Payé*Valeurs_Entrées,Capital,""), "")</f>
        <v>312.12928860097929</v>
      </c>
      <c r="G23" s="3">
        <f>IFERROR(IF(Prêt_Non_Payé*Valeurs_Entrées,Intérêts,""), "")</f>
        <v>106.00208797943176</v>
      </c>
      <c r="H23" s="26">
        <f>IFERROR(IF(Prêt_Non_Payé*Valeurs_Entrées,Solde_de_Fin,""), "")</f>
        <v>126890.3762867176</v>
      </c>
    </row>
    <row r="24" spans="2:8" ht="28.15" customHeight="1">
      <c r="B24" s="24">
        <f>IFERROR(IF(Prêt_Non_Payé*Valeurs_Entrées,Numéro_Paiement,""), "")</f>
        <v>11</v>
      </c>
      <c r="C24" s="25">
        <f>IFERROR(IF(Prêt_Non_Payé*Valeurs_Entrées,Date_Paiement,""), "")</f>
        <v>45718</v>
      </c>
      <c r="D24" s="3">
        <f>IFERROR(IF(Prêt_Non_Payé*Valeurs_Entrées,Solde_de_Départ,""), "")</f>
        <v>126890.3762867176</v>
      </c>
      <c r="E24" s="3">
        <f>IFERROR(IF(Prêt_Non_Payé*Valeurs_Entrées,Paiement_mensuel,""), "")</f>
        <v>418.13137658041109</v>
      </c>
      <c r="F24" s="3">
        <f>IFERROR(IF(Prêt_Non_Payé*Valeurs_Entrées,Capital,""), "")</f>
        <v>312.38939634148016</v>
      </c>
      <c r="G24" s="3">
        <f>IFERROR(IF(Prêt_Non_Payé*Valeurs_Entrées,Intérêts,""), "")</f>
        <v>105.74198023893094</v>
      </c>
      <c r="H24" s="26">
        <f>IFERROR(IF(Prêt_Non_Payé*Valeurs_Entrées,Solde_de_Fin,""), "")</f>
        <v>126577.98689037612</v>
      </c>
    </row>
    <row r="25" spans="2:8" ht="28.15" customHeight="1">
      <c r="B25" s="24">
        <f>IFERROR(IF(Prêt_Non_Payé*Valeurs_Entrées,Numéro_Paiement,""), "")</f>
        <v>12</v>
      </c>
      <c r="C25" s="25">
        <f>IFERROR(IF(Prêt_Non_Payé*Valeurs_Entrées,Date_Paiement,""), "")</f>
        <v>45749</v>
      </c>
      <c r="D25" s="3">
        <f>IFERROR(IF(Prêt_Non_Payé*Valeurs_Entrées,Solde_de_Départ,""), "")</f>
        <v>126577.98689037612</v>
      </c>
      <c r="E25" s="3">
        <f>IFERROR(IF(Prêt_Non_Payé*Valeurs_Entrées,Paiement_mensuel,""), "")</f>
        <v>418.13137658041109</v>
      </c>
      <c r="F25" s="3">
        <f>IFERROR(IF(Prêt_Non_Payé*Valeurs_Entrées,Capital,""), "")</f>
        <v>312.64972083843139</v>
      </c>
      <c r="G25" s="3">
        <f>IFERROR(IF(Prêt_Non_Payé*Valeurs_Entrées,Intérêts,""), "")</f>
        <v>105.48165574197969</v>
      </c>
      <c r="H25" s="26">
        <f>IFERROR(IF(Prêt_Non_Payé*Valeurs_Entrées,Solde_de_Fin,""), "")</f>
        <v>126265.33716953773</v>
      </c>
    </row>
    <row r="26" spans="2:8" ht="28.15" customHeight="1">
      <c r="B26" s="24">
        <f>IFERROR(IF(Prêt_Non_Payé*Valeurs_Entrées,Numéro_Paiement,""), "")</f>
        <v>13</v>
      </c>
      <c r="C26" s="25">
        <f>IFERROR(IF(Prêt_Non_Payé*Valeurs_Entrées,Date_Paiement,""), "")</f>
        <v>45779</v>
      </c>
      <c r="D26" s="3">
        <f>IFERROR(IF(Prêt_Non_Payé*Valeurs_Entrées,Solde_de_Départ,""), "")</f>
        <v>126265.33716953773</v>
      </c>
      <c r="E26" s="3">
        <f>IFERROR(IF(Prêt_Non_Payé*Valeurs_Entrées,Paiement_mensuel,""), "")</f>
        <v>418.13137658041109</v>
      </c>
      <c r="F26" s="3">
        <f>IFERROR(IF(Prêt_Non_Payé*Valeurs_Entrées,Capital,""), "")</f>
        <v>312.9102622724634</v>
      </c>
      <c r="G26" s="3">
        <f>IFERROR(IF(Prêt_Non_Payé*Valeurs_Entrées,Intérêts,""), "")</f>
        <v>105.2211143079477</v>
      </c>
      <c r="H26" s="26">
        <f>IFERROR(IF(Prêt_Non_Payé*Valeurs_Entrées,Solde_de_Fin,""), "")</f>
        <v>125952.42690726533</v>
      </c>
    </row>
    <row r="27" spans="2:8" ht="28.15" customHeight="1">
      <c r="B27" s="24">
        <f>IFERROR(IF(Prêt_Non_Payé*Valeurs_Entrées,Numéro_Paiement,""), "")</f>
        <v>14</v>
      </c>
      <c r="C27" s="25">
        <f>IFERROR(IF(Prêt_Non_Payé*Valeurs_Entrées,Date_Paiement,""), "")</f>
        <v>45810</v>
      </c>
      <c r="D27" s="3">
        <f>IFERROR(IF(Prêt_Non_Payé*Valeurs_Entrées,Solde_de_Départ,""), "")</f>
        <v>125952.42690726533</v>
      </c>
      <c r="E27" s="3">
        <f>IFERROR(IF(Prêt_Non_Payé*Valeurs_Entrées,Paiement_mensuel,""), "")</f>
        <v>418.13137658041109</v>
      </c>
      <c r="F27" s="3">
        <f>IFERROR(IF(Prêt_Non_Payé*Valeurs_Entrées,Capital,""), "")</f>
        <v>313.17102082435713</v>
      </c>
      <c r="G27" s="3">
        <f>IFERROR(IF(Prêt_Non_Payé*Valeurs_Entrées,Intérêts,""), "")</f>
        <v>104.96035575605397</v>
      </c>
      <c r="H27" s="26">
        <f>IFERROR(IF(Prêt_Non_Payé*Valeurs_Entrées,Solde_de_Fin,""), "")</f>
        <v>125639.25588644102</v>
      </c>
    </row>
    <row r="28" spans="2:8" ht="28.15" customHeight="1">
      <c r="B28" s="24">
        <f>IFERROR(IF(Prêt_Non_Payé*Valeurs_Entrées,Numéro_Paiement,""), "")</f>
        <v>15</v>
      </c>
      <c r="C28" s="25">
        <f>IFERROR(IF(Prêt_Non_Payé*Valeurs_Entrées,Date_Paiement,""), "")</f>
        <v>45840</v>
      </c>
      <c r="D28" s="3">
        <f>IFERROR(IF(Prêt_Non_Payé*Valeurs_Entrées,Solde_de_Départ,""), "")</f>
        <v>125639.25588644102</v>
      </c>
      <c r="E28" s="3">
        <f>IFERROR(IF(Prêt_Non_Payé*Valeurs_Entrées,Paiement_mensuel,""), "")</f>
        <v>418.13137658041109</v>
      </c>
      <c r="F28" s="3">
        <f>IFERROR(IF(Prêt_Non_Payé*Valeurs_Entrées,Capital,""), "")</f>
        <v>313.4319966750441</v>
      </c>
      <c r="G28" s="3">
        <f>IFERROR(IF(Prêt_Non_Payé*Valeurs_Entrées,Intérêts,""), "")</f>
        <v>104.69937990536701</v>
      </c>
      <c r="H28" s="26">
        <f>IFERROR(IF(Prêt_Non_Payé*Valeurs_Entrées,Solde_de_Fin,""), "")</f>
        <v>125325.82388976598</v>
      </c>
    </row>
    <row r="29" spans="2:8" ht="28.15" customHeight="1">
      <c r="B29" s="24">
        <f>IFERROR(IF(Prêt_Non_Payé*Valeurs_Entrées,Numéro_Paiement,""), "")</f>
        <v>16</v>
      </c>
      <c r="C29" s="25">
        <f>IFERROR(IF(Prêt_Non_Payé*Valeurs_Entrées,Date_Paiement,""), "")</f>
        <v>45871</v>
      </c>
      <c r="D29" s="3">
        <f>IFERROR(IF(Prêt_Non_Payé*Valeurs_Entrées,Solde_de_Départ,""), "")</f>
        <v>125325.82388976598</v>
      </c>
      <c r="E29" s="3">
        <f>IFERROR(IF(Prêt_Non_Payé*Valeurs_Entrées,Paiement_mensuel,""), "")</f>
        <v>418.13137658041109</v>
      </c>
      <c r="F29" s="3">
        <f>IFERROR(IF(Prêt_Non_Payé*Valeurs_Entrées,Capital,""), "")</f>
        <v>313.6931900056066</v>
      </c>
      <c r="G29" s="3">
        <f>IFERROR(IF(Prêt_Non_Payé*Valeurs_Entrées,Intérêts,""), "")</f>
        <v>104.43818657480445</v>
      </c>
      <c r="H29" s="26">
        <f>IFERROR(IF(Prêt_Non_Payé*Valeurs_Entrées,Solde_de_Fin,""), "")</f>
        <v>125012.13069976041</v>
      </c>
    </row>
    <row r="30" spans="2:8" ht="28.15" customHeight="1">
      <c r="B30" s="24">
        <f>IFERROR(IF(Prêt_Non_Payé*Valeurs_Entrées,Numéro_Paiement,""), "")</f>
        <v>17</v>
      </c>
      <c r="C30" s="25">
        <f>IFERROR(IF(Prêt_Non_Payé*Valeurs_Entrées,Date_Paiement,""), "")</f>
        <v>45902</v>
      </c>
      <c r="D30" s="3">
        <f>IFERROR(IF(Prêt_Non_Payé*Valeurs_Entrées,Solde_de_Départ,""), "")</f>
        <v>125012.13069976041</v>
      </c>
      <c r="E30" s="3">
        <f>IFERROR(IF(Prêt_Non_Payé*Valeurs_Entrées,Paiement_mensuel,""), "")</f>
        <v>418.13137658041109</v>
      </c>
      <c r="F30" s="3">
        <f>IFERROR(IF(Prêt_Non_Payé*Valeurs_Entrées,Capital,""), "")</f>
        <v>313.95460099727796</v>
      </c>
      <c r="G30" s="3">
        <f>IFERROR(IF(Prêt_Non_Payé*Valeurs_Entrées,Intérêts,""), "")</f>
        <v>104.17677558313314</v>
      </c>
      <c r="H30" s="26">
        <f>IFERROR(IF(Prêt_Non_Payé*Valeurs_Entrées,Solde_de_Fin,""), "")</f>
        <v>124698.1760987632</v>
      </c>
    </row>
    <row r="31" spans="2:8" ht="28.15" customHeight="1">
      <c r="B31" s="24">
        <f>IFERROR(IF(Prêt_Non_Payé*Valeurs_Entrées,Numéro_Paiement,""), "")</f>
        <v>18</v>
      </c>
      <c r="C31" s="25">
        <f>IFERROR(IF(Prêt_Non_Payé*Valeurs_Entrées,Date_Paiement,""), "")</f>
        <v>45932</v>
      </c>
      <c r="D31" s="3">
        <f>IFERROR(IF(Prêt_Non_Payé*Valeurs_Entrées,Solde_de_Départ,""), "")</f>
        <v>124698.1760987632</v>
      </c>
      <c r="E31" s="3">
        <f>IFERROR(IF(Prêt_Non_Payé*Valeurs_Entrées,Paiement_mensuel,""), "")</f>
        <v>418.13137658041109</v>
      </c>
      <c r="F31" s="3">
        <f>IFERROR(IF(Prêt_Non_Payé*Valeurs_Entrées,Capital,""), "")</f>
        <v>314.21622983144232</v>
      </c>
      <c r="G31" s="3">
        <f>IFERROR(IF(Prêt_Non_Payé*Valeurs_Entrées,Intérêts,""), "")</f>
        <v>103.91514674896871</v>
      </c>
      <c r="H31" s="26">
        <f>IFERROR(IF(Prêt_Non_Payé*Valeurs_Entrées,Solde_de_Fin,""), "")</f>
        <v>124383.95986893181</v>
      </c>
    </row>
    <row r="32" spans="2:8" ht="28.15" customHeight="1">
      <c r="B32" s="24">
        <f>IFERROR(IF(Prêt_Non_Payé*Valeurs_Entrées,Numéro_Paiement,""), "")</f>
        <v>19</v>
      </c>
      <c r="C32" s="25">
        <f>IFERROR(IF(Prêt_Non_Payé*Valeurs_Entrées,Date_Paiement,""), "")</f>
        <v>45963</v>
      </c>
      <c r="D32" s="3">
        <f>IFERROR(IF(Prêt_Non_Payé*Valeurs_Entrées,Solde_de_Départ,""), "")</f>
        <v>124383.95986893181</v>
      </c>
      <c r="E32" s="3">
        <f>IFERROR(IF(Prêt_Non_Payé*Valeurs_Entrées,Paiement_mensuel,""), "")</f>
        <v>418.13137658041109</v>
      </c>
      <c r="F32" s="3">
        <f>IFERROR(IF(Prêt_Non_Payé*Valeurs_Entrées,Capital,""), "")</f>
        <v>314.47807668963526</v>
      </c>
      <c r="G32" s="3">
        <f>IFERROR(IF(Prêt_Non_Payé*Valeurs_Entrées,Intérêts,""), "")</f>
        <v>103.65329989077586</v>
      </c>
      <c r="H32" s="26">
        <f>IFERROR(IF(Prêt_Non_Payé*Valeurs_Entrées,Solde_de_Fin,""), "")</f>
        <v>124069.48179224222</v>
      </c>
    </row>
    <row r="33" spans="2:8" ht="28.15" customHeight="1">
      <c r="B33" s="24">
        <f>IFERROR(IF(Prêt_Non_Payé*Valeurs_Entrées,Numéro_Paiement,""), "")</f>
        <v>20</v>
      </c>
      <c r="C33" s="25">
        <f>IFERROR(IF(Prêt_Non_Payé*Valeurs_Entrées,Date_Paiement,""), "")</f>
        <v>45993</v>
      </c>
      <c r="D33" s="3">
        <f>IFERROR(IF(Prêt_Non_Payé*Valeurs_Entrées,Solde_de_Départ,""), "")</f>
        <v>124069.48179224222</v>
      </c>
      <c r="E33" s="3">
        <f>IFERROR(IF(Prêt_Non_Payé*Valeurs_Entrées,Paiement_mensuel,""), "")</f>
        <v>418.13137658041109</v>
      </c>
      <c r="F33" s="3">
        <f>IFERROR(IF(Prêt_Non_Payé*Valeurs_Entrées,Capital,""), "")</f>
        <v>314.74014175354324</v>
      </c>
      <c r="G33" s="3">
        <f>IFERROR(IF(Prêt_Non_Payé*Valeurs_Entrées,Intérêts,""), "")</f>
        <v>103.39123482686783</v>
      </c>
      <c r="H33" s="26">
        <f>IFERROR(IF(Prêt_Non_Payé*Valeurs_Entrées,Solde_de_Fin,""), "")</f>
        <v>123754.74165048872</v>
      </c>
    </row>
    <row r="34" spans="2:8" ht="28.15" customHeight="1">
      <c r="B34" s="24">
        <f>IFERROR(IF(Prêt_Non_Payé*Valeurs_Entrées,Numéro_Paiement,""), "")</f>
        <v>21</v>
      </c>
      <c r="C34" s="25">
        <f>IFERROR(IF(Prêt_Non_Payé*Valeurs_Entrées,Date_Paiement,""), "")</f>
        <v>46024</v>
      </c>
      <c r="D34" s="3">
        <f>IFERROR(IF(Prêt_Non_Payé*Valeurs_Entrées,Solde_de_Départ,""), "")</f>
        <v>123754.74165048872</v>
      </c>
      <c r="E34" s="3">
        <f>IFERROR(IF(Prêt_Non_Payé*Valeurs_Entrées,Paiement_mensuel,""), "")</f>
        <v>418.13137658041109</v>
      </c>
      <c r="F34" s="3">
        <f>IFERROR(IF(Prêt_Non_Payé*Valeurs_Entrées,Capital,""), "")</f>
        <v>315.00242520500456</v>
      </c>
      <c r="G34" s="3">
        <f>IFERROR(IF(Prêt_Non_Payé*Valeurs_Entrées,Intérêts,""), "")</f>
        <v>103.12895137540657</v>
      </c>
      <c r="H34" s="26">
        <f>IFERROR(IF(Prêt_Non_Payé*Valeurs_Entrées,Solde_de_Fin,""), "")</f>
        <v>123439.73922528369</v>
      </c>
    </row>
    <row r="35" spans="2:8" ht="28.15" customHeight="1">
      <c r="B35" s="24">
        <f>IFERROR(IF(Prêt_Non_Payé*Valeurs_Entrées,Numéro_Paiement,""), "")</f>
        <v>22</v>
      </c>
      <c r="C35" s="25">
        <f>IFERROR(IF(Prêt_Non_Payé*Valeurs_Entrées,Date_Paiement,""), "")</f>
        <v>46055</v>
      </c>
      <c r="D35" s="3">
        <f>IFERROR(IF(Prêt_Non_Payé*Valeurs_Entrées,Solde_de_Départ,""), "")</f>
        <v>123439.73922528369</v>
      </c>
      <c r="E35" s="3">
        <f>IFERROR(IF(Prêt_Non_Payé*Valeurs_Entrées,Paiement_mensuel,""), "")</f>
        <v>418.13137658041109</v>
      </c>
      <c r="F35" s="3">
        <f>IFERROR(IF(Prêt_Non_Payé*Valeurs_Entrées,Capital,""), "")</f>
        <v>315.26492722600875</v>
      </c>
      <c r="G35" s="3">
        <f>IFERROR(IF(Prêt_Non_Payé*Valeurs_Entrées,Intérêts,""), "")</f>
        <v>102.86644935440238</v>
      </c>
      <c r="H35" s="26">
        <f>IFERROR(IF(Prêt_Non_Payé*Valeurs_Entrées,Solde_de_Fin,""), "")</f>
        <v>123124.4742980578</v>
      </c>
    </row>
    <row r="36" spans="2:8" ht="28.15" customHeight="1">
      <c r="B36" s="24">
        <f>IFERROR(IF(Prêt_Non_Payé*Valeurs_Entrées,Numéro_Paiement,""), "")</f>
        <v>23</v>
      </c>
      <c r="C36" s="25">
        <f>IFERROR(IF(Prêt_Non_Payé*Valeurs_Entrées,Date_Paiement,""), "")</f>
        <v>46083</v>
      </c>
      <c r="D36" s="3">
        <f>IFERROR(IF(Prêt_Non_Payé*Valeurs_Entrées,Solde_de_Départ,""), "")</f>
        <v>123124.4742980578</v>
      </c>
      <c r="E36" s="3">
        <f>IFERROR(IF(Prêt_Non_Payé*Valeurs_Entrées,Paiement_mensuel,""), "")</f>
        <v>418.13137658041109</v>
      </c>
      <c r="F36" s="3">
        <f>IFERROR(IF(Prêt_Non_Payé*Valeurs_Entrées,Capital,""), "")</f>
        <v>315.52764799869703</v>
      </c>
      <c r="G36" s="3">
        <f>IFERROR(IF(Prêt_Non_Payé*Valeurs_Entrées,Intérêts,""), "")</f>
        <v>102.60372858171404</v>
      </c>
      <c r="H36" s="26">
        <f>IFERROR(IF(Prêt_Non_Payé*Valeurs_Entrées,Solde_de_Fin,""), "")</f>
        <v>122808.94665005909</v>
      </c>
    </row>
    <row r="37" spans="2:8" ht="28.15" customHeight="1">
      <c r="B37" s="24">
        <f>IFERROR(IF(Prêt_Non_Payé*Valeurs_Entrées,Numéro_Paiement,""), "")</f>
        <v>24</v>
      </c>
      <c r="C37" s="25">
        <f>IFERROR(IF(Prêt_Non_Payé*Valeurs_Entrées,Date_Paiement,""), "")</f>
        <v>46114</v>
      </c>
      <c r="D37" s="3">
        <f>IFERROR(IF(Prêt_Non_Payé*Valeurs_Entrées,Solde_de_Départ,""), "")</f>
        <v>122808.94665005909</v>
      </c>
      <c r="E37" s="3">
        <f>IFERROR(IF(Prêt_Non_Payé*Valeurs_Entrées,Paiement_mensuel,""), "")</f>
        <v>418.13137658041109</v>
      </c>
      <c r="F37" s="3">
        <f>IFERROR(IF(Prêt_Non_Payé*Valeurs_Entrées,Capital,""), "")</f>
        <v>315.79058770536261</v>
      </c>
      <c r="G37" s="3">
        <f>IFERROR(IF(Prêt_Non_Payé*Valeurs_Entrées,Intérêts,""), "")</f>
        <v>102.34078887504843</v>
      </c>
      <c r="H37" s="26">
        <f>IFERROR(IF(Prêt_Non_Payé*Valeurs_Entrées,Solde_de_Fin,""), "")</f>
        <v>122493.15606235382</v>
      </c>
    </row>
    <row r="38" spans="2:8" ht="28.15" customHeight="1">
      <c r="B38" s="24">
        <f>IFERROR(IF(Prêt_Non_Payé*Valeurs_Entrées,Numéro_Paiement,""), "")</f>
        <v>25</v>
      </c>
      <c r="C38" s="25">
        <f>IFERROR(IF(Prêt_Non_Payé*Valeurs_Entrées,Date_Paiement,""), "")</f>
        <v>46144</v>
      </c>
      <c r="D38" s="3">
        <f>IFERROR(IF(Prêt_Non_Payé*Valeurs_Entrées,Solde_de_Départ,""), "")</f>
        <v>122493.15606235382</v>
      </c>
      <c r="E38" s="3">
        <f>IFERROR(IF(Prêt_Non_Payé*Valeurs_Entrées,Paiement_mensuel,""), "")</f>
        <v>418.13137658041109</v>
      </c>
      <c r="F38" s="3">
        <f>IFERROR(IF(Prêt_Non_Payé*Valeurs_Entrées,Capital,""), "")</f>
        <v>316.05374652845046</v>
      </c>
      <c r="G38" s="3">
        <f>IFERROR(IF(Prêt_Non_Payé*Valeurs_Entrées,Intérêts,""), "")</f>
        <v>102.07763005196064</v>
      </c>
      <c r="H38" s="26">
        <f>IFERROR(IF(Prêt_Non_Payé*Valeurs_Entrées,Solde_de_Fin,""), "")</f>
        <v>122177.10231582541</v>
      </c>
    </row>
    <row r="39" spans="2:8" ht="28.15" customHeight="1">
      <c r="B39" s="24">
        <f>IFERROR(IF(Prêt_Non_Payé*Valeurs_Entrées,Numéro_Paiement,""), "")</f>
        <v>26</v>
      </c>
      <c r="C39" s="25">
        <f>IFERROR(IF(Prêt_Non_Payé*Valeurs_Entrées,Date_Paiement,""), "")</f>
        <v>46175</v>
      </c>
      <c r="D39" s="3">
        <f>IFERROR(IF(Prêt_Non_Payé*Valeurs_Entrées,Solde_de_Départ,""), "")</f>
        <v>122177.10231582541</v>
      </c>
      <c r="E39" s="3">
        <f>IFERROR(IF(Prêt_Non_Payé*Valeurs_Entrées,Paiement_mensuel,""), "")</f>
        <v>418.13137658041109</v>
      </c>
      <c r="F39" s="3">
        <f>IFERROR(IF(Prêt_Non_Payé*Valeurs_Entrées,Capital,""), "")</f>
        <v>316.31712465055745</v>
      </c>
      <c r="G39" s="3">
        <f>IFERROR(IF(Prêt_Non_Payé*Valeurs_Entrées,Intérêts,""), "")</f>
        <v>101.81425192985361</v>
      </c>
      <c r="H39" s="26">
        <f>IFERROR(IF(Prêt_Non_Payé*Valeurs_Entrées,Solde_de_Fin,""), "")</f>
        <v>121860.78519117492</v>
      </c>
    </row>
    <row r="40" spans="2:8" ht="28.15" customHeight="1">
      <c r="B40" s="24">
        <f>IFERROR(IF(Prêt_Non_Payé*Valeurs_Entrées,Numéro_Paiement,""), "")</f>
        <v>27</v>
      </c>
      <c r="C40" s="25">
        <f>IFERROR(IF(Prêt_Non_Payé*Valeurs_Entrées,Date_Paiement,""), "")</f>
        <v>46205</v>
      </c>
      <c r="D40" s="3">
        <f>IFERROR(IF(Prêt_Non_Payé*Valeurs_Entrées,Solde_de_Départ,""), "")</f>
        <v>121860.78519117492</v>
      </c>
      <c r="E40" s="3">
        <f>IFERROR(IF(Prêt_Non_Payé*Valeurs_Entrées,Paiement_mensuel,""), "")</f>
        <v>418.13137658041109</v>
      </c>
      <c r="F40" s="3">
        <f>IFERROR(IF(Prêt_Non_Payé*Valeurs_Entrées,Capital,""), "")</f>
        <v>316.58072225443294</v>
      </c>
      <c r="G40" s="3">
        <f>IFERROR(IF(Prêt_Non_Payé*Valeurs_Entrées,Intérêts,""), "")</f>
        <v>101.55065432597813</v>
      </c>
      <c r="H40" s="26">
        <f>IFERROR(IF(Prêt_Non_Payé*Valeurs_Entrées,Solde_de_Fin,""), "")</f>
        <v>121544.20446892051</v>
      </c>
    </row>
    <row r="41" spans="2:8" ht="28.15" customHeight="1">
      <c r="B41" s="24">
        <f>IFERROR(IF(Prêt_Non_Payé*Valeurs_Entrées,Numéro_Paiement,""), "")</f>
        <v>28</v>
      </c>
      <c r="C41" s="25">
        <f>IFERROR(IF(Prêt_Non_Payé*Valeurs_Entrées,Date_Paiement,""), "")</f>
        <v>46236</v>
      </c>
      <c r="D41" s="3">
        <f>IFERROR(IF(Prêt_Non_Payé*Valeurs_Entrées,Solde_de_Départ,""), "")</f>
        <v>121544.20446892051</v>
      </c>
      <c r="E41" s="3">
        <f>IFERROR(IF(Prêt_Non_Payé*Valeurs_Entrées,Paiement_mensuel,""), "")</f>
        <v>418.13137658041109</v>
      </c>
      <c r="F41" s="3">
        <f>IFERROR(IF(Prêt_Non_Payé*Valeurs_Entrées,Capital,""), "")</f>
        <v>316.84453952297832</v>
      </c>
      <c r="G41" s="3">
        <f>IFERROR(IF(Prêt_Non_Payé*Valeurs_Entrées,Intérêts,""), "")</f>
        <v>101.28683705743276</v>
      </c>
      <c r="H41" s="26">
        <f>IFERROR(IF(Prêt_Non_Payé*Valeurs_Entrées,Solde_de_Fin,""), "")</f>
        <v>121227.35992939759</v>
      </c>
    </row>
    <row r="42" spans="2:8" ht="28.15" customHeight="1">
      <c r="B42" s="24">
        <f>IFERROR(IF(Prêt_Non_Payé*Valeurs_Entrées,Numéro_Paiement,""), "")</f>
        <v>29</v>
      </c>
      <c r="C42" s="25">
        <f>IFERROR(IF(Prêt_Non_Payé*Valeurs_Entrées,Date_Paiement,""), "")</f>
        <v>46267</v>
      </c>
      <c r="D42" s="3">
        <f>IFERROR(IF(Prêt_Non_Payé*Valeurs_Entrées,Solde_de_Départ,""), "")</f>
        <v>121227.35992939759</v>
      </c>
      <c r="E42" s="3">
        <f>IFERROR(IF(Prêt_Non_Payé*Valeurs_Entrées,Paiement_mensuel,""), "")</f>
        <v>418.13137658041109</v>
      </c>
      <c r="F42" s="3">
        <f>IFERROR(IF(Prêt_Non_Payé*Valeurs_Entrées,Capital,""), "")</f>
        <v>317.10857663924747</v>
      </c>
      <c r="G42" s="3">
        <f>IFERROR(IF(Prêt_Non_Payé*Valeurs_Entrées,Intérêts,""), "")</f>
        <v>101.02279994116363</v>
      </c>
      <c r="H42" s="26">
        <f>IFERROR(IF(Prêt_Non_Payé*Valeurs_Entrées,Solde_de_Fin,""), "")</f>
        <v>120910.25135275838</v>
      </c>
    </row>
    <row r="43" spans="2:8" ht="28.15" customHeight="1">
      <c r="B43" s="24">
        <f>IFERROR(IF(Prêt_Non_Payé*Valeurs_Entrées,Numéro_Paiement,""), "")</f>
        <v>30</v>
      </c>
      <c r="C43" s="25">
        <f>IFERROR(IF(Prêt_Non_Payé*Valeurs_Entrées,Date_Paiement,""), "")</f>
        <v>46297</v>
      </c>
      <c r="D43" s="3">
        <f>IFERROR(IF(Prêt_Non_Payé*Valeurs_Entrées,Solde_de_Départ,""), "")</f>
        <v>120910.25135275838</v>
      </c>
      <c r="E43" s="3">
        <f>IFERROR(IF(Prêt_Non_Payé*Valeurs_Entrées,Paiement_mensuel,""), "")</f>
        <v>418.13137658041109</v>
      </c>
      <c r="F43" s="3">
        <f>IFERROR(IF(Prêt_Non_Payé*Valeurs_Entrées,Capital,""), "")</f>
        <v>317.37283378644685</v>
      </c>
      <c r="G43" s="3">
        <f>IFERROR(IF(Prêt_Non_Payé*Valeurs_Entrées,Intérêts,""), "")</f>
        <v>100.75854279396425</v>
      </c>
      <c r="H43" s="26">
        <f>IFERROR(IF(Prêt_Non_Payé*Valeurs_Entrées,Solde_de_Fin,""), "")</f>
        <v>120592.87851897199</v>
      </c>
    </row>
    <row r="44" spans="2:8" ht="28.15" customHeight="1">
      <c r="B44" s="24">
        <f>IFERROR(IF(Prêt_Non_Payé*Valeurs_Entrées,Numéro_Paiement,""), "")</f>
        <v>31</v>
      </c>
      <c r="C44" s="25">
        <f>IFERROR(IF(Prêt_Non_Payé*Valeurs_Entrées,Date_Paiement,""), "")</f>
        <v>46328</v>
      </c>
      <c r="D44" s="3">
        <f>IFERROR(IF(Prêt_Non_Payé*Valeurs_Entrées,Solde_de_Départ,""), "")</f>
        <v>120592.87851897199</v>
      </c>
      <c r="E44" s="3">
        <f>IFERROR(IF(Prêt_Non_Payé*Valeurs_Entrées,Paiement_mensuel,""), "")</f>
        <v>418.13137658041109</v>
      </c>
      <c r="F44" s="3">
        <f>IFERROR(IF(Prêt_Non_Payé*Valeurs_Entrées,Capital,""), "")</f>
        <v>317.63731114793558</v>
      </c>
      <c r="G44" s="3">
        <f>IFERROR(IF(Prêt_Non_Payé*Valeurs_Entrées,Intérêts,""), "")</f>
        <v>100.49406543247555</v>
      </c>
      <c r="H44" s="26">
        <f>IFERROR(IF(Prêt_Non_Payé*Valeurs_Entrées,Solde_de_Fin,""), "")</f>
        <v>120275.24120782407</v>
      </c>
    </row>
    <row r="45" spans="2:8" ht="28.15" customHeight="1">
      <c r="B45" s="24">
        <f>IFERROR(IF(Prêt_Non_Payé*Valeurs_Entrées,Numéro_Paiement,""), "")</f>
        <v>32</v>
      </c>
      <c r="C45" s="25">
        <f>IFERROR(IF(Prêt_Non_Payé*Valeurs_Entrées,Date_Paiement,""), "")</f>
        <v>46358</v>
      </c>
      <c r="D45" s="3">
        <f>IFERROR(IF(Prêt_Non_Payé*Valeurs_Entrées,Solde_de_Départ,""), "")</f>
        <v>120275.24120782407</v>
      </c>
      <c r="E45" s="3">
        <f>IFERROR(IF(Prêt_Non_Payé*Valeurs_Entrées,Paiement_mensuel,""), "")</f>
        <v>418.13137658041109</v>
      </c>
      <c r="F45" s="3">
        <f>IFERROR(IF(Prêt_Non_Payé*Valeurs_Entrées,Capital,""), "")</f>
        <v>317.90200890722548</v>
      </c>
      <c r="G45" s="3">
        <f>IFERROR(IF(Prêt_Non_Payé*Valeurs_Entrées,Intérêts,""), "")</f>
        <v>100.22936767318561</v>
      </c>
      <c r="H45" s="26">
        <f>IFERROR(IF(Prêt_Non_Payé*Valeurs_Entrées,Solde_de_Fin,""), "")</f>
        <v>119957.33919891684</v>
      </c>
    </row>
    <row r="46" spans="2:8" ht="28.15" customHeight="1">
      <c r="B46" s="24">
        <f>IFERROR(IF(Prêt_Non_Payé*Valeurs_Entrées,Numéro_Paiement,""), "")</f>
        <v>33</v>
      </c>
      <c r="C46" s="25">
        <f>IFERROR(IF(Prêt_Non_Payé*Valeurs_Entrées,Date_Paiement,""), "")</f>
        <v>46389</v>
      </c>
      <c r="D46" s="3">
        <f>IFERROR(IF(Prêt_Non_Payé*Valeurs_Entrées,Solde_de_Départ,""), "")</f>
        <v>119957.33919891684</v>
      </c>
      <c r="E46" s="3">
        <f>IFERROR(IF(Prêt_Non_Payé*Valeurs_Entrées,Paiement_mensuel,""), "")</f>
        <v>418.13137658041109</v>
      </c>
      <c r="F46" s="3">
        <f>IFERROR(IF(Prêt_Non_Payé*Valeurs_Entrées,Capital,""), "")</f>
        <v>318.1669272479815</v>
      </c>
      <c r="G46" s="3">
        <f>IFERROR(IF(Prêt_Non_Payé*Valeurs_Entrées,Intérêts,""), "")</f>
        <v>99.964449332429581</v>
      </c>
      <c r="H46" s="26">
        <f>IFERROR(IF(Prêt_Non_Payé*Valeurs_Entrées,Solde_de_Fin,""), "")</f>
        <v>119639.17227166893</v>
      </c>
    </row>
    <row r="47" spans="2:8" ht="28.15" customHeight="1">
      <c r="B47" s="24">
        <f>IFERROR(IF(Prêt_Non_Payé*Valeurs_Entrées,Numéro_Paiement,""), "")</f>
        <v>34</v>
      </c>
      <c r="C47" s="25">
        <f>IFERROR(IF(Prêt_Non_Payé*Valeurs_Entrées,Date_Paiement,""), "")</f>
        <v>46420</v>
      </c>
      <c r="D47" s="3">
        <f>IFERROR(IF(Prêt_Non_Payé*Valeurs_Entrées,Solde_de_Départ,""), "")</f>
        <v>119639.17227166893</v>
      </c>
      <c r="E47" s="3">
        <f>IFERROR(IF(Prêt_Non_Payé*Valeurs_Entrées,Paiement_mensuel,""), "")</f>
        <v>418.13137658041109</v>
      </c>
      <c r="F47" s="3">
        <f>IFERROR(IF(Prêt_Non_Payé*Valeurs_Entrées,Capital,""), "")</f>
        <v>318.43206635402152</v>
      </c>
      <c r="G47" s="3">
        <f>IFERROR(IF(Prêt_Non_Payé*Valeurs_Entrées,Intérêts,""), "")</f>
        <v>99.699310226389585</v>
      </c>
      <c r="H47" s="26">
        <f>IFERROR(IF(Prêt_Non_Payé*Valeurs_Entrées,Solde_de_Fin,""), "")</f>
        <v>119320.74020531493</v>
      </c>
    </row>
    <row r="48" spans="2:8" ht="28.15" customHeight="1">
      <c r="B48" s="24">
        <f>IFERROR(IF(Prêt_Non_Payé*Valeurs_Entrées,Numéro_Paiement,""), "")</f>
        <v>35</v>
      </c>
      <c r="C48" s="25">
        <f>IFERROR(IF(Prêt_Non_Payé*Valeurs_Entrées,Date_Paiement,""), "")</f>
        <v>46448</v>
      </c>
      <c r="D48" s="3">
        <f>IFERROR(IF(Prêt_Non_Payé*Valeurs_Entrées,Solde_de_Départ,""), "")</f>
        <v>119320.74020531493</v>
      </c>
      <c r="E48" s="3">
        <f>IFERROR(IF(Prêt_Non_Payé*Valeurs_Entrées,Paiement_mensuel,""), "")</f>
        <v>418.13137658041109</v>
      </c>
      <c r="F48" s="3">
        <f>IFERROR(IF(Prêt_Non_Payé*Valeurs_Entrées,Capital,""), "")</f>
        <v>318.69742640931651</v>
      </c>
      <c r="G48" s="3">
        <f>IFERROR(IF(Prêt_Non_Payé*Valeurs_Entrées,Intérêts,""), "")</f>
        <v>99.433950171094594</v>
      </c>
      <c r="H48" s="26">
        <f>IFERROR(IF(Prêt_Non_Payé*Valeurs_Entrées,Solde_de_Fin,""), "")</f>
        <v>119002.04277890563</v>
      </c>
    </row>
    <row r="49" spans="2:8" ht="28.15" customHeight="1">
      <c r="B49" s="24">
        <f>IFERROR(IF(Prêt_Non_Payé*Valeurs_Entrées,Numéro_Paiement,""), "")</f>
        <v>36</v>
      </c>
      <c r="C49" s="25">
        <f>IFERROR(IF(Prêt_Non_Payé*Valeurs_Entrées,Date_Paiement,""), "")</f>
        <v>46479</v>
      </c>
      <c r="D49" s="3">
        <f>IFERROR(IF(Prêt_Non_Payé*Valeurs_Entrées,Solde_de_Départ,""), "")</f>
        <v>119002.04277890563</v>
      </c>
      <c r="E49" s="3">
        <f>IFERROR(IF(Prêt_Non_Payé*Valeurs_Entrées,Paiement_mensuel,""), "")</f>
        <v>418.13137658041109</v>
      </c>
      <c r="F49" s="3">
        <f>IFERROR(IF(Prêt_Non_Payé*Valeurs_Entrées,Capital,""), "")</f>
        <v>318.9630075979909</v>
      </c>
      <c r="G49" s="3">
        <f>IFERROR(IF(Prêt_Non_Payé*Valeurs_Entrées,Intérêts,""), "")</f>
        <v>99.168368982420176</v>
      </c>
      <c r="H49" s="26">
        <f>IFERROR(IF(Prêt_Non_Payé*Valeurs_Entrées,Solde_de_Fin,""), "")</f>
        <v>118683.07977130769</v>
      </c>
    </row>
    <row r="50" spans="2:8" ht="28.15" customHeight="1">
      <c r="B50" s="24">
        <f>IFERROR(IF(Prêt_Non_Payé*Valeurs_Entrées,Numéro_Paiement,""), "")</f>
        <v>37</v>
      </c>
      <c r="C50" s="25">
        <f>IFERROR(IF(Prêt_Non_Payé*Valeurs_Entrées,Date_Paiement,""), "")</f>
        <v>46509</v>
      </c>
      <c r="D50" s="3">
        <f>IFERROR(IF(Prêt_Non_Payé*Valeurs_Entrées,Solde_de_Départ,""), "")</f>
        <v>118683.07977130769</v>
      </c>
      <c r="E50" s="3">
        <f>IFERROR(IF(Prêt_Non_Payé*Valeurs_Entrées,Paiement_mensuel,""), "")</f>
        <v>418.13137658041109</v>
      </c>
      <c r="F50" s="3">
        <f>IFERROR(IF(Prêt_Non_Payé*Valeurs_Entrées,Capital,""), "")</f>
        <v>319.22881010432258</v>
      </c>
      <c r="G50" s="3">
        <f>IFERROR(IF(Prêt_Non_Payé*Valeurs_Entrées,Intérêts,""), "")</f>
        <v>98.902566476088509</v>
      </c>
      <c r="H50" s="26">
        <f>IFERROR(IF(Prêt_Non_Payé*Valeurs_Entrées,Solde_de_Fin,""), "")</f>
        <v>118363.85096120347</v>
      </c>
    </row>
    <row r="51" spans="2:8" ht="28.15" customHeight="1">
      <c r="B51" s="24">
        <f>IFERROR(IF(Prêt_Non_Payé*Valeurs_Entrées,Numéro_Paiement,""), "")</f>
        <v>38</v>
      </c>
      <c r="C51" s="25">
        <f>IFERROR(IF(Prêt_Non_Payé*Valeurs_Entrées,Date_Paiement,""), "")</f>
        <v>46540</v>
      </c>
      <c r="D51" s="3">
        <f>IFERROR(IF(Prêt_Non_Payé*Valeurs_Entrées,Solde_de_Départ,""), "")</f>
        <v>118363.85096120347</v>
      </c>
      <c r="E51" s="3">
        <f>IFERROR(IF(Prêt_Non_Payé*Valeurs_Entrées,Paiement_mensuel,""), "")</f>
        <v>418.13137658041109</v>
      </c>
      <c r="F51" s="3">
        <f>IFERROR(IF(Prêt_Non_Payé*Valeurs_Entrées,Capital,""), "")</f>
        <v>319.49483411274286</v>
      </c>
      <c r="G51" s="3">
        <f>IFERROR(IF(Prêt_Non_Payé*Valeurs_Entrées,Intérêts,""), "")</f>
        <v>98.636542467668235</v>
      </c>
      <c r="H51" s="26">
        <f>IFERROR(IF(Prêt_Non_Payé*Valeurs_Entrées,Solde_de_Fin,""), "")</f>
        <v>118044.35612709075</v>
      </c>
    </row>
    <row r="52" spans="2:8" ht="28.15" customHeight="1">
      <c r="B52" s="24">
        <f>IFERROR(IF(Prêt_Non_Payé*Valeurs_Entrées,Numéro_Paiement,""), "")</f>
        <v>39</v>
      </c>
      <c r="C52" s="25">
        <f>IFERROR(IF(Prêt_Non_Payé*Valeurs_Entrées,Date_Paiement,""), "")</f>
        <v>46570</v>
      </c>
      <c r="D52" s="3">
        <f>IFERROR(IF(Prêt_Non_Payé*Valeurs_Entrées,Solde_de_Départ,""), "")</f>
        <v>118044.35612709075</v>
      </c>
      <c r="E52" s="3">
        <f>IFERROR(IF(Prêt_Non_Payé*Valeurs_Entrées,Paiement_mensuel,""), "")</f>
        <v>418.13137658041109</v>
      </c>
      <c r="F52" s="3">
        <f>IFERROR(IF(Prêt_Non_Payé*Valeurs_Entrées,Capital,""), "")</f>
        <v>319.76107980783684</v>
      </c>
      <c r="G52" s="3">
        <f>IFERROR(IF(Prêt_Non_Payé*Valeurs_Entrées,Intérêts,""), "")</f>
        <v>98.370296772574278</v>
      </c>
      <c r="H52" s="26">
        <f>IFERROR(IF(Prêt_Non_Payé*Valeurs_Entrées,Solde_de_Fin,""), "")</f>
        <v>117724.59504728297</v>
      </c>
    </row>
    <row r="53" spans="2:8" ht="28.15" customHeight="1">
      <c r="B53" s="24">
        <f>IFERROR(IF(Prêt_Non_Payé*Valeurs_Entrées,Numéro_Paiement,""), "")</f>
        <v>40</v>
      </c>
      <c r="C53" s="25">
        <f>IFERROR(IF(Prêt_Non_Payé*Valeurs_Entrées,Date_Paiement,""), "")</f>
        <v>46601</v>
      </c>
      <c r="D53" s="3">
        <f>IFERROR(IF(Prêt_Non_Payé*Valeurs_Entrées,Solde_de_Départ,""), "")</f>
        <v>117724.59504728297</v>
      </c>
      <c r="E53" s="3">
        <f>IFERROR(IF(Prêt_Non_Payé*Valeurs_Entrées,Paiement_mensuel,""), "")</f>
        <v>418.13137658041109</v>
      </c>
      <c r="F53" s="3">
        <f>IFERROR(IF(Prêt_Non_Payé*Valeurs_Entrées,Capital,""), "")</f>
        <v>320.02754737434333</v>
      </c>
      <c r="G53" s="3">
        <f>IFERROR(IF(Prêt_Non_Payé*Valeurs_Entrées,Intérêts,""), "")</f>
        <v>98.103829206067743</v>
      </c>
      <c r="H53" s="26">
        <f>IFERROR(IF(Prêt_Non_Payé*Valeurs_Entrées,Solde_de_Fin,""), "")</f>
        <v>117404.56749990868</v>
      </c>
    </row>
    <row r="54" spans="2:8" ht="28.15" customHeight="1">
      <c r="B54" s="24">
        <f>IFERROR(IF(Prêt_Non_Payé*Valeurs_Entrées,Numéro_Paiement,""), "")</f>
        <v>41</v>
      </c>
      <c r="C54" s="25">
        <f>IFERROR(IF(Prêt_Non_Payé*Valeurs_Entrées,Date_Paiement,""), "")</f>
        <v>46632</v>
      </c>
      <c r="D54" s="3">
        <f>IFERROR(IF(Prêt_Non_Payé*Valeurs_Entrées,Solde_de_Départ,""), "")</f>
        <v>117404.56749990868</v>
      </c>
      <c r="E54" s="3">
        <f>IFERROR(IF(Prêt_Non_Payé*Valeurs_Entrées,Paiement_mensuel,""), "")</f>
        <v>418.13137658041109</v>
      </c>
      <c r="F54" s="3">
        <f>IFERROR(IF(Prêt_Non_Payé*Valeurs_Entrées,Capital,""), "")</f>
        <v>320.29423699715528</v>
      </c>
      <c r="G54" s="3">
        <f>IFERROR(IF(Prêt_Non_Payé*Valeurs_Entrées,Intérêts,""), "")</f>
        <v>97.837139583255777</v>
      </c>
      <c r="H54" s="26">
        <f>IFERROR(IF(Prêt_Non_Payé*Valeurs_Entrées,Solde_de_Fin,""), "")</f>
        <v>117084.27326291149</v>
      </c>
    </row>
    <row r="55" spans="2:8" ht="28.15" customHeight="1">
      <c r="B55" s="24">
        <f>IFERROR(IF(Prêt_Non_Payé*Valeurs_Entrées,Numéro_Paiement,""), "")</f>
        <v>42</v>
      </c>
      <c r="C55" s="25">
        <f>IFERROR(IF(Prêt_Non_Payé*Valeurs_Entrées,Date_Paiement,""), "")</f>
        <v>46662</v>
      </c>
      <c r="D55" s="3">
        <f>IFERROR(IF(Prêt_Non_Payé*Valeurs_Entrées,Solde_de_Départ,""), "")</f>
        <v>117084.27326291149</v>
      </c>
      <c r="E55" s="3">
        <f>IFERROR(IF(Prêt_Non_Payé*Valeurs_Entrées,Paiement_mensuel,""), "")</f>
        <v>418.13137658041109</v>
      </c>
      <c r="F55" s="3">
        <f>IFERROR(IF(Prêt_Non_Payé*Valeurs_Entrées,Capital,""), "")</f>
        <v>320.56114886131957</v>
      </c>
      <c r="G55" s="3">
        <f>IFERROR(IF(Prêt_Non_Payé*Valeurs_Entrées,Intérêts,""), "")</f>
        <v>97.570227719091505</v>
      </c>
      <c r="H55" s="26">
        <f>IFERROR(IF(Prêt_Non_Payé*Valeurs_Entrées,Solde_de_Fin,""), "")</f>
        <v>116763.71211405029</v>
      </c>
    </row>
    <row r="56" spans="2:8" ht="28.15" customHeight="1">
      <c r="B56" s="24">
        <f>IFERROR(IF(Prêt_Non_Payé*Valeurs_Entrées,Numéro_Paiement,""), "")</f>
        <v>43</v>
      </c>
      <c r="C56" s="25">
        <f>IFERROR(IF(Prêt_Non_Payé*Valeurs_Entrées,Date_Paiement,""), "")</f>
        <v>46693</v>
      </c>
      <c r="D56" s="3">
        <f>IFERROR(IF(Prêt_Non_Payé*Valeurs_Entrées,Solde_de_Départ,""), "")</f>
        <v>116763.71211405029</v>
      </c>
      <c r="E56" s="3">
        <f>IFERROR(IF(Prêt_Non_Payé*Valeurs_Entrées,Paiement_mensuel,""), "")</f>
        <v>418.13137658041109</v>
      </c>
      <c r="F56" s="3">
        <f>IFERROR(IF(Prêt_Non_Payé*Valeurs_Entrées,Capital,""), "")</f>
        <v>320.82828315203733</v>
      </c>
      <c r="G56" s="3">
        <f>IFERROR(IF(Prêt_Non_Payé*Valeurs_Entrées,Intérêts,""), "")</f>
        <v>97.303093428373728</v>
      </c>
      <c r="H56" s="26">
        <f>IFERROR(IF(Prêt_Non_Payé*Valeurs_Entrées,Solde_de_Fin,""), "")</f>
        <v>116442.88383089832</v>
      </c>
    </row>
    <row r="57" spans="2:8" ht="28.15" customHeight="1">
      <c r="B57" s="24">
        <f>IFERROR(IF(Prêt_Non_Payé*Valeurs_Entrées,Numéro_Paiement,""), "")</f>
        <v>44</v>
      </c>
      <c r="C57" s="25">
        <f>IFERROR(IF(Prêt_Non_Payé*Valeurs_Entrées,Date_Paiement,""), "")</f>
        <v>46723</v>
      </c>
      <c r="D57" s="3">
        <f>IFERROR(IF(Prêt_Non_Payé*Valeurs_Entrées,Solde_de_Départ,""), "")</f>
        <v>116442.88383089832</v>
      </c>
      <c r="E57" s="3">
        <f>IFERROR(IF(Prêt_Non_Payé*Valeurs_Entrées,Paiement_mensuel,""), "")</f>
        <v>418.13137658041109</v>
      </c>
      <c r="F57" s="3">
        <f>IFERROR(IF(Prêt_Non_Payé*Valeurs_Entrées,Capital,""), "")</f>
        <v>321.0956400546641</v>
      </c>
      <c r="G57" s="3">
        <f>IFERROR(IF(Prêt_Non_Payé*Valeurs_Entrées,Intérêts,""), "")</f>
        <v>97.035736525747041</v>
      </c>
      <c r="H57" s="26">
        <f>IFERROR(IF(Prêt_Non_Payé*Valeurs_Entrées,Solde_de_Fin,""), "")</f>
        <v>116121.78819084368</v>
      </c>
    </row>
    <row r="58" spans="2:8" ht="28.15" customHeight="1">
      <c r="B58" s="24">
        <f>IFERROR(IF(Prêt_Non_Payé*Valeurs_Entrées,Numéro_Paiement,""), "")</f>
        <v>45</v>
      </c>
      <c r="C58" s="25">
        <f>IFERROR(IF(Prêt_Non_Payé*Valeurs_Entrées,Date_Paiement,""), "")</f>
        <v>46754</v>
      </c>
      <c r="D58" s="3">
        <f>IFERROR(IF(Prêt_Non_Payé*Valeurs_Entrées,Solde_de_Départ,""), "")</f>
        <v>116121.78819084368</v>
      </c>
      <c r="E58" s="3">
        <f>IFERROR(IF(Prêt_Non_Payé*Valeurs_Entrées,Paiement_mensuel,""), "")</f>
        <v>418.13137658041109</v>
      </c>
      <c r="F58" s="3">
        <f>IFERROR(IF(Prêt_Non_Payé*Valeurs_Entrées,Capital,""), "")</f>
        <v>321.36321975470958</v>
      </c>
      <c r="G58" s="3">
        <f>IFERROR(IF(Prêt_Non_Payé*Valeurs_Entrées,Intérêts,""), "")</f>
        <v>96.768156825701482</v>
      </c>
      <c r="H58" s="26">
        <f>IFERROR(IF(Prêt_Non_Payé*Valeurs_Entrées,Solde_de_Fin,""), "")</f>
        <v>115800.42497108903</v>
      </c>
    </row>
    <row r="59" spans="2:8" ht="28.15" customHeight="1">
      <c r="B59" s="24">
        <f>IFERROR(IF(Prêt_Non_Payé*Valeurs_Entrées,Numéro_Paiement,""), "")</f>
        <v>46</v>
      </c>
      <c r="C59" s="25">
        <f>IFERROR(IF(Prêt_Non_Payé*Valeurs_Entrées,Date_Paiement,""), "")</f>
        <v>46785</v>
      </c>
      <c r="D59" s="3">
        <f>IFERROR(IF(Prêt_Non_Payé*Valeurs_Entrées,Solde_de_Départ,""), "")</f>
        <v>115800.42497108903</v>
      </c>
      <c r="E59" s="3">
        <f>IFERROR(IF(Prêt_Non_Payé*Valeurs_Entrées,Paiement_mensuel,""), "")</f>
        <v>418.13137658041109</v>
      </c>
      <c r="F59" s="3">
        <f>IFERROR(IF(Prêt_Non_Payé*Valeurs_Entrées,Capital,""), "")</f>
        <v>321.63102243783851</v>
      </c>
      <c r="G59" s="3">
        <f>IFERROR(IF(Prêt_Non_Payé*Valeurs_Entrées,Intérêts,""), "")</f>
        <v>96.500354142572547</v>
      </c>
      <c r="H59" s="26">
        <f>IFERROR(IF(Prêt_Non_Payé*Valeurs_Entrées,Solde_de_Fin,""), "")</f>
        <v>115478.7939486512</v>
      </c>
    </row>
    <row r="60" spans="2:8" ht="28.15" customHeight="1">
      <c r="B60" s="24">
        <f>IFERROR(IF(Prêt_Non_Payé*Valeurs_Entrées,Numéro_Paiement,""), "")</f>
        <v>47</v>
      </c>
      <c r="C60" s="25">
        <f>IFERROR(IF(Prêt_Non_Payé*Valeurs_Entrées,Date_Paiement,""), "")</f>
        <v>46814</v>
      </c>
      <c r="D60" s="3">
        <f>IFERROR(IF(Prêt_Non_Payé*Valeurs_Entrées,Solde_de_Départ,""), "")</f>
        <v>115478.7939486512</v>
      </c>
      <c r="E60" s="3">
        <f>IFERROR(IF(Prêt_Non_Payé*Valeurs_Entrées,Paiement_mensuel,""), "")</f>
        <v>418.13137658041109</v>
      </c>
      <c r="F60" s="3">
        <f>IFERROR(IF(Prêt_Non_Payé*Valeurs_Entrées,Capital,""), "")</f>
        <v>321.89904828987011</v>
      </c>
      <c r="G60" s="3">
        <f>IFERROR(IF(Prêt_Non_Payé*Valeurs_Entrées,Intérêts,""), "")</f>
        <v>96.232328290541005</v>
      </c>
      <c r="H60" s="26">
        <f>IFERROR(IF(Prêt_Non_Payé*Valeurs_Entrées,Solde_de_Fin,""), "")</f>
        <v>115156.89490036141</v>
      </c>
    </row>
    <row r="61" spans="2:8" ht="28.15" customHeight="1">
      <c r="B61" s="24">
        <f>IFERROR(IF(Prêt_Non_Payé*Valeurs_Entrées,Numéro_Paiement,""), "")</f>
        <v>48</v>
      </c>
      <c r="C61" s="25">
        <f>IFERROR(IF(Prêt_Non_Payé*Valeurs_Entrées,Date_Paiement,""), "")</f>
        <v>46845</v>
      </c>
      <c r="D61" s="3">
        <f>IFERROR(IF(Prêt_Non_Payé*Valeurs_Entrées,Solde_de_Départ,""), "")</f>
        <v>115156.89490036141</v>
      </c>
      <c r="E61" s="3">
        <f>IFERROR(IF(Prêt_Non_Payé*Valeurs_Entrées,Paiement_mensuel,""), "")</f>
        <v>418.13137658041109</v>
      </c>
      <c r="F61" s="3">
        <f>IFERROR(IF(Prêt_Non_Payé*Valeurs_Entrées,Capital,""), "")</f>
        <v>322.1672974967783</v>
      </c>
      <c r="G61" s="3">
        <f>IFERROR(IF(Prêt_Non_Payé*Valeurs_Entrées,Intérêts,""), "")</f>
        <v>95.964079083632811</v>
      </c>
      <c r="H61" s="26">
        <f>IFERROR(IF(Prêt_Non_Payé*Valeurs_Entrées,Solde_de_Fin,""), "")</f>
        <v>114834.72760286467</v>
      </c>
    </row>
    <row r="62" spans="2:8" ht="28.15" customHeight="1">
      <c r="B62" s="24">
        <f>IFERROR(IF(Prêt_Non_Payé*Valeurs_Entrées,Numéro_Paiement,""), "")</f>
        <v>49</v>
      </c>
      <c r="C62" s="25">
        <f>IFERROR(IF(Prêt_Non_Payé*Valeurs_Entrées,Date_Paiement,""), "")</f>
        <v>46875</v>
      </c>
      <c r="D62" s="3">
        <f>IFERROR(IF(Prêt_Non_Payé*Valeurs_Entrées,Solde_de_Départ,""), "")</f>
        <v>114834.72760286467</v>
      </c>
      <c r="E62" s="3">
        <f>IFERROR(IF(Prêt_Non_Payé*Valeurs_Entrées,Paiement_mensuel,""), "")</f>
        <v>418.13137658041109</v>
      </c>
      <c r="F62" s="3">
        <f>IFERROR(IF(Prêt_Non_Payé*Valeurs_Entrées,Capital,""), "")</f>
        <v>322.43577024469226</v>
      </c>
      <c r="G62" s="3">
        <f>IFERROR(IF(Prêt_Non_Payé*Valeurs_Entrées,Intérêts,""), "")</f>
        <v>95.695606335718807</v>
      </c>
      <c r="H62" s="26">
        <f>IFERROR(IF(Prêt_Non_Payé*Valeurs_Entrées,Solde_de_Fin,""), "")</f>
        <v>114512.29183262003</v>
      </c>
    </row>
    <row r="63" spans="2:8" ht="28.15" customHeight="1">
      <c r="B63" s="24">
        <f>IFERROR(IF(Prêt_Non_Payé*Valeurs_Entrées,Numéro_Paiement,""), "")</f>
        <v>50</v>
      </c>
      <c r="C63" s="25">
        <f>IFERROR(IF(Prêt_Non_Payé*Valeurs_Entrées,Date_Paiement,""), "")</f>
        <v>46906</v>
      </c>
      <c r="D63" s="3">
        <f>IFERROR(IF(Prêt_Non_Payé*Valeurs_Entrées,Solde_de_Départ,""), "")</f>
        <v>114512.29183262003</v>
      </c>
      <c r="E63" s="3">
        <f>IFERROR(IF(Prêt_Non_Payé*Valeurs_Entrées,Paiement_mensuel,""), "")</f>
        <v>418.13137658041109</v>
      </c>
      <c r="F63" s="3">
        <f>IFERROR(IF(Prêt_Non_Payé*Valeurs_Entrées,Capital,""), "")</f>
        <v>322.70446671989617</v>
      </c>
      <c r="G63" s="3">
        <f>IFERROR(IF(Prêt_Non_Payé*Valeurs_Entrées,Intérêts,""), "")</f>
        <v>95.426909860514897</v>
      </c>
      <c r="H63" s="26">
        <f>IFERROR(IF(Prêt_Non_Payé*Valeurs_Entrées,Solde_de_Fin,""), "")</f>
        <v>114189.5873659002</v>
      </c>
    </row>
    <row r="64" spans="2:8" ht="28.15" customHeight="1">
      <c r="B64" s="24">
        <f>IFERROR(IF(Prêt_Non_Payé*Valeurs_Entrées,Numéro_Paiement,""), "")</f>
        <v>51</v>
      </c>
      <c r="C64" s="25">
        <f>IFERROR(IF(Prêt_Non_Payé*Valeurs_Entrées,Date_Paiement,""), "")</f>
        <v>46936</v>
      </c>
      <c r="D64" s="3">
        <f>IFERROR(IF(Prêt_Non_Payé*Valeurs_Entrées,Solde_de_Départ,""), "")</f>
        <v>114189.5873659002</v>
      </c>
      <c r="E64" s="3">
        <f>IFERROR(IF(Prêt_Non_Payé*Valeurs_Entrées,Paiement_mensuel,""), "")</f>
        <v>418.13137658041109</v>
      </c>
      <c r="F64" s="3">
        <f>IFERROR(IF(Prêt_Non_Payé*Valeurs_Entrées,Capital,""), "")</f>
        <v>322.97338710882946</v>
      </c>
      <c r="G64" s="3">
        <f>IFERROR(IF(Prêt_Non_Payé*Valeurs_Entrées,Intérêts,""), "")</f>
        <v>95.157989471581644</v>
      </c>
      <c r="H64" s="26">
        <f>IFERROR(IF(Prêt_Non_Payé*Valeurs_Entrées,Solde_de_Fin,""), "")</f>
        <v>113866.61397879144</v>
      </c>
    </row>
    <row r="65" spans="2:8" ht="28.15" customHeight="1">
      <c r="B65" s="24">
        <f>IFERROR(IF(Prêt_Non_Payé*Valeurs_Entrées,Numéro_Paiement,""), "")</f>
        <v>52</v>
      </c>
      <c r="C65" s="25">
        <f>IFERROR(IF(Prêt_Non_Payé*Valeurs_Entrées,Date_Paiement,""), "")</f>
        <v>46967</v>
      </c>
      <c r="D65" s="3">
        <f>IFERROR(IF(Prêt_Non_Payé*Valeurs_Entrées,Solde_de_Départ,""), "")</f>
        <v>113866.61397879144</v>
      </c>
      <c r="E65" s="3">
        <f>IFERROR(IF(Prêt_Non_Payé*Valeurs_Entrées,Paiement_mensuel,""), "")</f>
        <v>418.13137658041109</v>
      </c>
      <c r="F65" s="3">
        <f>IFERROR(IF(Prêt_Non_Payé*Valeurs_Entrées,Capital,""), "")</f>
        <v>323.24253159808683</v>
      </c>
      <c r="G65" s="3">
        <f>IFERROR(IF(Prêt_Non_Payé*Valeurs_Entrées,Intérêts,""), "")</f>
        <v>94.888844982324287</v>
      </c>
      <c r="H65" s="26">
        <f>IFERROR(IF(Prêt_Non_Payé*Valeurs_Entrées,Solde_de_Fin,""), "")</f>
        <v>113543.37144719336</v>
      </c>
    </row>
    <row r="66" spans="2:8" ht="28.15" customHeight="1">
      <c r="B66" s="24">
        <f>IFERROR(IF(Prêt_Non_Payé*Valeurs_Entrées,Numéro_Paiement,""), "")</f>
        <v>53</v>
      </c>
      <c r="C66" s="25">
        <f>IFERROR(IF(Prêt_Non_Payé*Valeurs_Entrées,Date_Paiement,""), "")</f>
        <v>46998</v>
      </c>
      <c r="D66" s="3">
        <f>IFERROR(IF(Prêt_Non_Payé*Valeurs_Entrées,Solde_de_Départ,""), "")</f>
        <v>113543.37144719336</v>
      </c>
      <c r="E66" s="3">
        <f>IFERROR(IF(Prêt_Non_Payé*Valeurs_Entrées,Paiement_mensuel,""), "")</f>
        <v>418.13137658041109</v>
      </c>
      <c r="F66" s="3">
        <f>IFERROR(IF(Prêt_Non_Payé*Valeurs_Entrées,Capital,""), "")</f>
        <v>323.51190037441853</v>
      </c>
      <c r="G66" s="3">
        <f>IFERROR(IF(Prêt_Non_Payé*Valeurs_Entrées,Intérêts,""), "")</f>
        <v>94.619476205992555</v>
      </c>
      <c r="H66" s="26">
        <f>IFERROR(IF(Prêt_Non_Payé*Valeurs_Entrées,Solde_de_Fin,""), "")</f>
        <v>113219.8595468189</v>
      </c>
    </row>
    <row r="67" spans="2:8" ht="28.15" customHeight="1">
      <c r="B67" s="24">
        <f>IFERROR(IF(Prêt_Non_Payé*Valeurs_Entrées,Numéro_Paiement,""), "")</f>
        <v>54</v>
      </c>
      <c r="C67" s="25">
        <f>IFERROR(IF(Prêt_Non_Payé*Valeurs_Entrées,Date_Paiement,""), "")</f>
        <v>47028</v>
      </c>
      <c r="D67" s="3">
        <f>IFERROR(IF(Prêt_Non_Payé*Valeurs_Entrées,Solde_de_Départ,""), "")</f>
        <v>113219.8595468189</v>
      </c>
      <c r="E67" s="3">
        <f>IFERROR(IF(Prêt_Non_Payé*Valeurs_Entrées,Paiement_mensuel,""), "")</f>
        <v>418.13137658041109</v>
      </c>
      <c r="F67" s="3">
        <f>IFERROR(IF(Prêt_Non_Payé*Valeurs_Entrées,Capital,""), "")</f>
        <v>323.7814936247305</v>
      </c>
      <c r="G67" s="3">
        <f>IFERROR(IF(Prêt_Non_Payé*Valeurs_Entrées,Intérêts,""), "")</f>
        <v>94.349882955680542</v>
      </c>
      <c r="H67" s="26">
        <f>IFERROR(IF(Prêt_Non_Payé*Valeurs_Entrées,Solde_de_Fin,""), "")</f>
        <v>112896.07805319432</v>
      </c>
    </row>
    <row r="68" spans="2:8" ht="28.15" customHeight="1">
      <c r="B68" s="24">
        <f>IFERROR(IF(Prêt_Non_Payé*Valeurs_Entrées,Numéro_Paiement,""), "")</f>
        <v>55</v>
      </c>
      <c r="C68" s="25">
        <f>IFERROR(IF(Prêt_Non_Payé*Valeurs_Entrées,Date_Paiement,""), "")</f>
        <v>47059</v>
      </c>
      <c r="D68" s="3">
        <f>IFERROR(IF(Prêt_Non_Payé*Valeurs_Entrées,Solde_de_Départ,""), "")</f>
        <v>112896.07805319432</v>
      </c>
      <c r="E68" s="3">
        <f>IFERROR(IF(Prêt_Non_Payé*Valeurs_Entrées,Paiement_mensuel,""), "")</f>
        <v>418.13137658041109</v>
      </c>
      <c r="F68" s="3">
        <f>IFERROR(IF(Prêt_Non_Payé*Valeurs_Entrées,Capital,""), "")</f>
        <v>324.05131153608448</v>
      </c>
      <c r="G68" s="3">
        <f>IFERROR(IF(Prêt_Non_Payé*Valeurs_Entrées,Intérêts,""), "")</f>
        <v>94.080065044326588</v>
      </c>
      <c r="H68" s="26">
        <f>IFERROR(IF(Prêt_Non_Payé*Valeurs_Entrées,Solde_de_Fin,""), "")</f>
        <v>112572.02674165825</v>
      </c>
    </row>
    <row r="69" spans="2:8" ht="28.15" customHeight="1">
      <c r="B69" s="24">
        <f>IFERROR(IF(Prêt_Non_Payé*Valeurs_Entrées,Numéro_Paiement,""), "")</f>
        <v>56</v>
      </c>
      <c r="C69" s="25">
        <f>IFERROR(IF(Prêt_Non_Payé*Valeurs_Entrées,Date_Paiement,""), "")</f>
        <v>47089</v>
      </c>
      <c r="D69" s="3">
        <f>IFERROR(IF(Prêt_Non_Payé*Valeurs_Entrées,Solde_de_Départ,""), "")</f>
        <v>112572.02674165825</v>
      </c>
      <c r="E69" s="3">
        <f>IFERROR(IF(Prêt_Non_Payé*Valeurs_Entrées,Paiement_mensuel,""), "")</f>
        <v>418.13137658041109</v>
      </c>
      <c r="F69" s="3">
        <f>IFERROR(IF(Prêt_Non_Payé*Valeurs_Entrées,Capital,""), "")</f>
        <v>324.32135429569792</v>
      </c>
      <c r="G69" s="3">
        <f>IFERROR(IF(Prêt_Non_Payé*Valeurs_Entrées,Intérêts,""), "")</f>
        <v>93.810022284713199</v>
      </c>
      <c r="H69" s="26">
        <f>IFERROR(IF(Prêt_Non_Payé*Valeurs_Entrées,Solde_de_Fin,""), "")</f>
        <v>112247.70538736264</v>
      </c>
    </row>
    <row r="70" spans="2:8" ht="28.15" customHeight="1">
      <c r="B70" s="24">
        <f>IFERROR(IF(Prêt_Non_Payé*Valeurs_Entrées,Numéro_Paiement,""), "")</f>
        <v>57</v>
      </c>
      <c r="C70" s="25">
        <f>IFERROR(IF(Prêt_Non_Payé*Valeurs_Entrées,Date_Paiement,""), "")</f>
        <v>47120</v>
      </c>
      <c r="D70" s="3">
        <f>IFERROR(IF(Prêt_Non_Payé*Valeurs_Entrées,Solde_de_Départ,""), "")</f>
        <v>112247.70538736264</v>
      </c>
      <c r="E70" s="3">
        <f>IFERROR(IF(Prêt_Non_Payé*Valeurs_Entrées,Paiement_mensuel,""), "")</f>
        <v>418.13137658041109</v>
      </c>
      <c r="F70" s="3">
        <f>IFERROR(IF(Prêt_Non_Payé*Valeurs_Entrées,Capital,""), "")</f>
        <v>324.59162209094433</v>
      </c>
      <c r="G70" s="3">
        <f>IFERROR(IF(Prêt_Non_Payé*Valeurs_Entrées,Intérêts,""), "")</f>
        <v>93.539754489466773</v>
      </c>
      <c r="H70" s="26">
        <f>IFERROR(IF(Prêt_Non_Payé*Valeurs_Entrées,Solde_de_Fin,""), "")</f>
        <v>111923.11376527172</v>
      </c>
    </row>
    <row r="71" spans="2:8" ht="28.15" customHeight="1">
      <c r="B71" s="24">
        <f>IFERROR(IF(Prêt_Non_Payé*Valeurs_Entrées,Numéro_Paiement,""), "")</f>
        <v>58</v>
      </c>
      <c r="C71" s="25">
        <f>IFERROR(IF(Prêt_Non_Payé*Valeurs_Entrées,Date_Paiement,""), "")</f>
        <v>47151</v>
      </c>
      <c r="D71" s="3">
        <f>IFERROR(IF(Prêt_Non_Payé*Valeurs_Entrées,Solde_de_Départ,""), "")</f>
        <v>111923.11376527172</v>
      </c>
      <c r="E71" s="3">
        <f>IFERROR(IF(Prêt_Non_Payé*Valeurs_Entrées,Paiement_mensuel,""), "")</f>
        <v>418.13137658041109</v>
      </c>
      <c r="F71" s="3">
        <f>IFERROR(IF(Prêt_Non_Payé*Valeurs_Entrées,Capital,""), "")</f>
        <v>324.8621151093534</v>
      </c>
      <c r="G71" s="3">
        <f>IFERROR(IF(Prêt_Non_Payé*Valeurs_Entrées,Intérêts,""), "")</f>
        <v>93.269261471057661</v>
      </c>
      <c r="H71" s="26">
        <f>IFERROR(IF(Prêt_Non_Payé*Valeurs_Entrées,Solde_de_Fin,""), "")</f>
        <v>111598.25165016239</v>
      </c>
    </row>
    <row r="72" spans="2:8" ht="28.15" customHeight="1">
      <c r="B72" s="24">
        <f>IFERROR(IF(Prêt_Non_Payé*Valeurs_Entrées,Numéro_Paiement,""), "")</f>
        <v>59</v>
      </c>
      <c r="C72" s="25">
        <f>IFERROR(IF(Prêt_Non_Payé*Valeurs_Entrées,Date_Paiement,""), "")</f>
        <v>47179</v>
      </c>
      <c r="D72" s="3">
        <f>IFERROR(IF(Prêt_Non_Payé*Valeurs_Entrées,Solde_de_Départ,""), "")</f>
        <v>111598.25165016239</v>
      </c>
      <c r="E72" s="3">
        <f>IFERROR(IF(Prêt_Non_Payé*Valeurs_Entrées,Paiement_mensuel,""), "")</f>
        <v>418.13137658041109</v>
      </c>
      <c r="F72" s="3">
        <f>IFERROR(IF(Prêt_Non_Payé*Valeurs_Entrées,Capital,""), "")</f>
        <v>325.13283353861124</v>
      </c>
      <c r="G72" s="3">
        <f>IFERROR(IF(Prêt_Non_Payé*Valeurs_Entrées,Intérêts,""), "")</f>
        <v>92.998543041799891</v>
      </c>
      <c r="H72" s="26">
        <f>IFERROR(IF(Prêt_Non_Payé*Valeurs_Entrées,Solde_de_Fin,""), "")</f>
        <v>111273.11881662381</v>
      </c>
    </row>
    <row r="73" spans="2:8" ht="28.15" customHeight="1">
      <c r="B73" s="24">
        <f>IFERROR(IF(Prêt_Non_Payé*Valeurs_Entrées,Numéro_Paiement,""), "")</f>
        <v>60</v>
      </c>
      <c r="C73" s="25">
        <f>IFERROR(IF(Prêt_Non_Payé*Valeurs_Entrées,Date_Paiement,""), "")</f>
        <v>47210</v>
      </c>
      <c r="D73" s="3">
        <f>IFERROR(IF(Prêt_Non_Payé*Valeurs_Entrées,Solde_de_Départ,""), "")</f>
        <v>111273.11881662381</v>
      </c>
      <c r="E73" s="3">
        <f>IFERROR(IF(Prêt_Non_Payé*Valeurs_Entrées,Paiement_mensuel,""), "")</f>
        <v>418.13137658041109</v>
      </c>
      <c r="F73" s="3">
        <f>IFERROR(IF(Prêt_Non_Payé*Valeurs_Entrées,Capital,""), "")</f>
        <v>325.40377756656011</v>
      </c>
      <c r="G73" s="3">
        <f>IFERROR(IF(Prêt_Non_Payé*Valeurs_Entrées,Intérêts,""), "")</f>
        <v>92.727599013851034</v>
      </c>
      <c r="H73" s="26">
        <f>IFERROR(IF(Prêt_Non_Payé*Valeurs_Entrées,Solde_de_Fin,""), "")</f>
        <v>110947.71503905732</v>
      </c>
    </row>
    <row r="74" spans="2:8" ht="25.15" customHeight="1">
      <c r="B74" s="24">
        <f>IFERROR(IF(Prêt_Non_Payé*Valeurs_Entrées,Numéro_Paiement,""), "")</f>
        <v>61</v>
      </c>
      <c r="C74" s="25">
        <f>IFERROR(IF(Prêt_Non_Payé*Valeurs_Entrées,Date_Paiement,""), "")</f>
        <v>47240</v>
      </c>
      <c r="D74" s="3">
        <f>IFERROR(IF(Prêt_Non_Payé*Valeurs_Entrées,Solde_de_Départ,""), "")</f>
        <v>110947.71503905732</v>
      </c>
      <c r="E74" s="3">
        <f>IFERROR(IF(Prêt_Non_Payé*Valeurs_Entrées,Paiement_mensuel,""), "")</f>
        <v>418.13137658041109</v>
      </c>
      <c r="F74" s="3">
        <f>IFERROR(IF(Prêt_Non_Payé*Valeurs_Entrées,Capital,""), "")</f>
        <v>325.67494738119882</v>
      </c>
      <c r="G74" s="3">
        <f>IFERROR(IF(Prêt_Non_Payé*Valeurs_Entrées,Intérêts,""), "")</f>
        <v>92.456429199212209</v>
      </c>
      <c r="H74" s="26">
        <f>IFERROR(IF(Prêt_Non_Payé*Valeurs_Entrées,Solde_de_Fin,""), "")</f>
        <v>110622.04009167622</v>
      </c>
    </row>
    <row r="75" spans="2:8" ht="25.15" customHeight="1">
      <c r="B75" s="24">
        <f>IFERROR(IF(Prêt_Non_Payé*Valeurs_Entrées,Numéro_Paiement,""), "")</f>
        <v>62</v>
      </c>
      <c r="C75" s="25">
        <f>IFERROR(IF(Prêt_Non_Payé*Valeurs_Entrées,Date_Paiement,""), "")</f>
        <v>47271</v>
      </c>
      <c r="D75" s="3">
        <f>IFERROR(IF(Prêt_Non_Payé*Valeurs_Entrées,Solde_de_Départ,""), "")</f>
        <v>110622.04009167622</v>
      </c>
      <c r="E75" s="3">
        <f>IFERROR(IF(Prêt_Non_Payé*Valeurs_Entrées,Paiement_mensuel,""), "")</f>
        <v>418.13137658041109</v>
      </c>
      <c r="F75" s="3">
        <f>IFERROR(IF(Prêt_Non_Payé*Valeurs_Entrées,Capital,""), "")</f>
        <v>325.94634317068318</v>
      </c>
      <c r="G75" s="3">
        <f>IFERROR(IF(Prêt_Non_Payé*Valeurs_Entrées,Intérêts,""), "")</f>
        <v>92.185033409727893</v>
      </c>
      <c r="H75" s="26">
        <f>IFERROR(IF(Prêt_Non_Payé*Valeurs_Entrées,Solde_de_Fin,""), "")</f>
        <v>110296.09374850559</v>
      </c>
    </row>
    <row r="76" spans="2:8" ht="25.15" customHeight="1">
      <c r="B76" s="24">
        <f>IFERROR(IF(Prêt_Non_Payé*Valeurs_Entrées,Numéro_Paiement,""), "")</f>
        <v>63</v>
      </c>
      <c r="C76" s="25">
        <f>IFERROR(IF(Prêt_Non_Payé*Valeurs_Entrées,Date_Paiement,""), "")</f>
        <v>47301</v>
      </c>
      <c r="D76" s="3">
        <f>IFERROR(IF(Prêt_Non_Payé*Valeurs_Entrées,Solde_de_Départ,""), "")</f>
        <v>110296.09374850559</v>
      </c>
      <c r="E76" s="3">
        <f>IFERROR(IF(Prêt_Non_Payé*Valeurs_Entrées,Paiement_mensuel,""), "")</f>
        <v>418.13137658041109</v>
      </c>
      <c r="F76" s="3">
        <f>IFERROR(IF(Prêt_Non_Payé*Valeurs_Entrées,Capital,""), "")</f>
        <v>326.21796512332543</v>
      </c>
      <c r="G76" s="3">
        <f>IFERROR(IF(Prêt_Non_Payé*Valeurs_Entrées,Intérêts,""), "")</f>
        <v>91.913411457085658</v>
      </c>
      <c r="H76" s="26">
        <f>IFERROR(IF(Prêt_Non_Payé*Valeurs_Entrées,Solde_de_Fin,""), "")</f>
        <v>109969.87578338222</v>
      </c>
    </row>
    <row r="77" spans="2:8">
      <c r="B77" s="24">
        <f>IFERROR(IF(Prêt_Non_Payé*Valeurs_Entrées,Numéro_Paiement,""), "")</f>
        <v>64</v>
      </c>
      <c r="C77" s="25">
        <f>IFERROR(IF(Prêt_Non_Payé*Valeurs_Entrées,Date_Paiement,""), "")</f>
        <v>47332</v>
      </c>
      <c r="D77" s="3">
        <f>IFERROR(IF(Prêt_Non_Payé*Valeurs_Entrées,Solde_de_Départ,""), "")</f>
        <v>109969.87578338222</v>
      </c>
      <c r="E77" s="3">
        <f>IFERROR(IF(Prêt_Non_Payé*Valeurs_Entrées,Paiement_mensuel,""), "")</f>
        <v>418.13137658041109</v>
      </c>
      <c r="F77" s="3">
        <f>IFERROR(IF(Prêt_Non_Payé*Valeurs_Entrées,Capital,""), "")</f>
        <v>326.48981342759487</v>
      </c>
      <c r="G77" s="3">
        <f>IFERROR(IF(Prêt_Non_Payé*Valeurs_Entrées,Intérêts,""), "")</f>
        <v>91.641563152816218</v>
      </c>
      <c r="H77" s="3">
        <f>IFERROR(IF(Prêt_Non_Payé*Valeurs_Entrées,Solde_de_Fin,""), "")</f>
        <v>109643.38596995466</v>
      </c>
    </row>
    <row r="78" spans="2:8">
      <c r="B78" s="24">
        <f>IFERROR(IF(Prêt_Non_Payé*Valeurs_Entrées,Numéro_Paiement,""), "")</f>
        <v>65</v>
      </c>
      <c r="C78" s="25">
        <f>IFERROR(IF(Prêt_Non_Payé*Valeurs_Entrées,Date_Paiement,""), "")</f>
        <v>47363</v>
      </c>
      <c r="D78" s="3">
        <f>IFERROR(IF(Prêt_Non_Payé*Valeurs_Entrées,Solde_de_Départ,""), "")</f>
        <v>109643.38596995466</v>
      </c>
      <c r="E78" s="3">
        <f>IFERROR(IF(Prêt_Non_Payé*Valeurs_Entrées,Paiement_mensuel,""), "")</f>
        <v>418.13137658041109</v>
      </c>
      <c r="F78" s="3">
        <f>IFERROR(IF(Prêt_Non_Payé*Valeurs_Entrées,Capital,""), "")</f>
        <v>326.76188827211786</v>
      </c>
      <c r="G78" s="3">
        <f>IFERROR(IF(Prêt_Non_Payé*Valeurs_Entrées,Intérêts,""), "")</f>
        <v>91.369488308293228</v>
      </c>
      <c r="H78" s="3">
        <f>IFERROR(IF(Prêt_Non_Payé*Valeurs_Entrées,Solde_de_Fin,""), "")</f>
        <v>109316.62408168262</v>
      </c>
    </row>
    <row r="79" spans="2:8">
      <c r="B79" s="21">
        <f>IFERROR(IF(Prêt_Non_Payé*Valeurs_Entrées,Numéro_Paiement,""), "")</f>
        <v>66</v>
      </c>
      <c r="C79" s="22">
        <f>IFERROR(IF(Prêt_Non_Payé*Valeurs_Entrées,Date_Paiement,""), "")</f>
        <v>47393</v>
      </c>
      <c r="D79" s="23">
        <f>IFERROR(IF(Prêt_Non_Payé*Valeurs_Entrées,Solde_de_Départ,""), "")</f>
        <v>109316.62408168262</v>
      </c>
      <c r="E79" s="23">
        <f>IFERROR(IF(Prêt_Non_Payé*Valeurs_Entrées,Paiement_mensuel,""), "")</f>
        <v>418.13137658041109</v>
      </c>
      <c r="F79" s="23">
        <f>IFERROR(IF(Prêt_Non_Payé*Valeurs_Entrées,Capital,""), "")</f>
        <v>327.03418984567799</v>
      </c>
      <c r="G79" s="23">
        <f>IFERROR(IF(Prêt_Non_Payé*Valeurs_Entrées,Intérêts,""), "")</f>
        <v>91.097186734733114</v>
      </c>
      <c r="H79" s="23">
        <f>IFERROR(IF(Prêt_Non_Payé*Valeurs_Entrées,Solde_de_Fin,""), "")</f>
        <v>108989.58989183695</v>
      </c>
    </row>
    <row r="80" spans="2:8">
      <c r="B80" s="21">
        <f>IFERROR(IF(Prêt_Non_Payé*Valeurs_Entrées,Numéro_Paiement,""), "")</f>
        <v>67</v>
      </c>
      <c r="C80" s="22">
        <f>IFERROR(IF(Prêt_Non_Payé*Valeurs_Entrées,Date_Paiement,""), "")</f>
        <v>47424</v>
      </c>
      <c r="D80" s="23">
        <f>IFERROR(IF(Prêt_Non_Payé*Valeurs_Entrées,Solde_de_Départ,""), "")</f>
        <v>108989.58989183695</v>
      </c>
      <c r="E80" s="23">
        <f>IFERROR(IF(Prêt_Non_Payé*Valeurs_Entrées,Paiement_mensuel,""), "")</f>
        <v>418.13137658041109</v>
      </c>
      <c r="F80" s="23">
        <f>IFERROR(IF(Prêt_Non_Payé*Valeurs_Entrées,Capital,""), "")</f>
        <v>327.30671833721601</v>
      </c>
      <c r="G80" s="23">
        <f>IFERROR(IF(Prêt_Non_Payé*Valeurs_Entrées,Intérêts,""), "")</f>
        <v>90.824658243195046</v>
      </c>
      <c r="H80" s="23">
        <f>IFERROR(IF(Prêt_Non_Payé*Valeurs_Entrées,Solde_de_Fin,""), "")</f>
        <v>108662.2831734998</v>
      </c>
    </row>
    <row r="81" spans="2:8">
      <c r="B81" s="21">
        <f>IFERROR(IF(Prêt_Non_Payé*Valeurs_Entrées,Numéro_Paiement,""), "")</f>
        <v>68</v>
      </c>
      <c r="C81" s="22">
        <f>IFERROR(IF(Prêt_Non_Payé*Valeurs_Entrées,Date_Paiement,""), "")</f>
        <v>47454</v>
      </c>
      <c r="D81" s="23">
        <f>IFERROR(IF(Prêt_Non_Payé*Valeurs_Entrées,Solde_de_Départ,""), "")</f>
        <v>108662.2831734998</v>
      </c>
      <c r="E81" s="23">
        <f>IFERROR(IF(Prêt_Non_Payé*Valeurs_Entrées,Paiement_mensuel,""), "")</f>
        <v>418.13137658041109</v>
      </c>
      <c r="F81" s="23">
        <f>IFERROR(IF(Prêt_Non_Payé*Valeurs_Entrées,Capital,""), "")</f>
        <v>327.57947393583038</v>
      </c>
      <c r="G81" s="23">
        <f>IFERROR(IF(Prêt_Non_Payé*Valeurs_Entrées,Intérêts,""), "")</f>
        <v>90.551902644580707</v>
      </c>
      <c r="H81" s="23">
        <f>IFERROR(IF(Prêt_Non_Payé*Valeurs_Entrées,Solde_de_Fin,""), "")</f>
        <v>108334.70369956402</v>
      </c>
    </row>
    <row r="82" spans="2:8">
      <c r="B82" s="21">
        <f>IFERROR(IF(Prêt_Non_Payé*Valeurs_Entrées,Numéro_Paiement,""), "")</f>
        <v>69</v>
      </c>
      <c r="C82" s="22">
        <f>IFERROR(IF(Prêt_Non_Payé*Valeurs_Entrées,Date_Paiement,""), "")</f>
        <v>47485</v>
      </c>
      <c r="D82" s="23">
        <f>IFERROR(IF(Prêt_Non_Payé*Valeurs_Entrées,Solde_de_Départ,""), "")</f>
        <v>108334.70369956402</v>
      </c>
      <c r="E82" s="23">
        <f>IFERROR(IF(Prêt_Non_Payé*Valeurs_Entrées,Paiement_mensuel,""), "")</f>
        <v>418.13137658041109</v>
      </c>
      <c r="F82" s="23">
        <f>IFERROR(IF(Prêt_Non_Payé*Valeurs_Entrées,Capital,""), "")</f>
        <v>327.85245683077693</v>
      </c>
      <c r="G82" s="23">
        <f>IFERROR(IF(Prêt_Non_Payé*Valeurs_Entrées,Intérêts,""), "")</f>
        <v>90.278919749634184</v>
      </c>
      <c r="H82" s="23">
        <f>IFERROR(IF(Prêt_Non_Payé*Valeurs_Entrées,Solde_de_Fin,""), "")</f>
        <v>108006.85124273322</v>
      </c>
    </row>
    <row r="83" spans="2:8">
      <c r="B83" s="21">
        <f>IFERROR(IF(Prêt_Non_Payé*Valeurs_Entrées,Numéro_Paiement,""), "")</f>
        <v>70</v>
      </c>
      <c r="C83" s="22">
        <f>IFERROR(IF(Prêt_Non_Payé*Valeurs_Entrées,Date_Paiement,""), "")</f>
        <v>47516</v>
      </c>
      <c r="D83" s="23">
        <f>IFERROR(IF(Prêt_Non_Payé*Valeurs_Entrées,Solde_de_Départ,""), "")</f>
        <v>108006.85124273322</v>
      </c>
      <c r="E83" s="23">
        <f>IFERROR(IF(Prêt_Non_Payé*Valeurs_Entrées,Paiement_mensuel,""), "")</f>
        <v>418.13137658041109</v>
      </c>
      <c r="F83" s="23">
        <f>IFERROR(IF(Prêt_Non_Payé*Valeurs_Entrées,Capital,""), "")</f>
        <v>328.12566721146925</v>
      </c>
      <c r="G83" s="23">
        <f>IFERROR(IF(Prêt_Non_Payé*Valeurs_Entrées,Intérêts,""), "")</f>
        <v>90.005709368941879</v>
      </c>
      <c r="H83" s="23">
        <f>IFERROR(IF(Prêt_Non_Payé*Valeurs_Entrées,Solde_de_Fin,""), "")</f>
        <v>107678.72557552189</v>
      </c>
    </row>
    <row r="84" spans="2:8">
      <c r="B84" s="21">
        <f>IFERROR(IF(Prêt_Non_Payé*Valeurs_Entrées,Numéro_Paiement,""), "")</f>
        <v>71</v>
      </c>
      <c r="C84" s="22">
        <f>IFERROR(IF(Prêt_Non_Payé*Valeurs_Entrées,Date_Paiement,""), "")</f>
        <v>47544</v>
      </c>
      <c r="D84" s="23">
        <f>IFERROR(IF(Prêt_Non_Payé*Valeurs_Entrées,Solde_de_Départ,""), "")</f>
        <v>107678.72557552189</v>
      </c>
      <c r="E84" s="23">
        <f>IFERROR(IF(Prêt_Non_Payé*Valeurs_Entrées,Paiement_mensuel,""), "")</f>
        <v>418.13137658041109</v>
      </c>
      <c r="F84" s="23">
        <f>IFERROR(IF(Prêt_Non_Payé*Valeurs_Entrées,Capital,""), "")</f>
        <v>328.39910526747877</v>
      </c>
      <c r="G84" s="23">
        <f>IFERROR(IF(Prêt_Non_Payé*Valeurs_Entrées,Intérêts,""), "")</f>
        <v>89.732271312932326</v>
      </c>
      <c r="H84" s="23">
        <f>IFERROR(IF(Prêt_Non_Payé*Valeurs_Entrées,Solde_de_Fin,""), "")</f>
        <v>107350.32647025441</v>
      </c>
    </row>
    <row r="85" spans="2:8">
      <c r="B85" s="21">
        <f>IFERROR(IF(Prêt_Non_Payé*Valeurs_Entrées,Numéro_Paiement,""), "")</f>
        <v>72</v>
      </c>
      <c r="C85" s="22">
        <f>IFERROR(IF(Prêt_Non_Payé*Valeurs_Entrées,Date_Paiement,""), "")</f>
        <v>47575</v>
      </c>
      <c r="D85" s="23">
        <f>IFERROR(IF(Prêt_Non_Payé*Valeurs_Entrées,Solde_de_Départ,""), "")</f>
        <v>107350.32647025441</v>
      </c>
      <c r="E85" s="23">
        <f>IFERROR(IF(Prêt_Non_Payé*Valeurs_Entrées,Paiement_mensuel,""), "")</f>
        <v>418.13137658041109</v>
      </c>
      <c r="F85" s="23">
        <f>IFERROR(IF(Prêt_Non_Payé*Valeurs_Entrées,Capital,""), "")</f>
        <v>328.67277118853497</v>
      </c>
      <c r="G85" s="23">
        <f>IFERROR(IF(Prêt_Non_Payé*Valeurs_Entrées,Intérêts,""), "")</f>
        <v>89.458605391876091</v>
      </c>
      <c r="H85" s="23">
        <f>IFERROR(IF(Prêt_Non_Payé*Valeurs_Entrées,Solde_de_Fin,""), "")</f>
        <v>107021.65369906595</v>
      </c>
    </row>
    <row r="86" spans="2:8">
      <c r="B86" s="21">
        <f>IFERROR(IF(Prêt_Non_Payé*Valeurs_Entrées,Numéro_Paiement,""), "")</f>
        <v>73</v>
      </c>
      <c r="C86" s="22">
        <f>IFERROR(IF(Prêt_Non_Payé*Valeurs_Entrées,Date_Paiement,""), "")</f>
        <v>47605</v>
      </c>
      <c r="D86" s="23">
        <f>IFERROR(IF(Prêt_Non_Payé*Valeurs_Entrées,Solde_de_Départ,""), "")</f>
        <v>107021.65369906595</v>
      </c>
      <c r="E86" s="23">
        <f>IFERROR(IF(Prêt_Non_Payé*Valeurs_Entrées,Paiement_mensuel,""), "")</f>
        <v>418.13137658041109</v>
      </c>
      <c r="F86" s="23">
        <f>IFERROR(IF(Prêt_Non_Payé*Valeurs_Entrées,Capital,""), "")</f>
        <v>328.94666516452543</v>
      </c>
      <c r="G86" s="23">
        <f>IFERROR(IF(Prêt_Non_Payé*Valeurs_Entrées,Intérêts,""), "")</f>
        <v>89.184711415885644</v>
      </c>
      <c r="H86" s="23">
        <f>IFERROR(IF(Prêt_Non_Payé*Valeurs_Entrées,Solde_de_Fin,""), "")</f>
        <v>106692.70703390145</v>
      </c>
    </row>
    <row r="87" spans="2:8">
      <c r="B87" s="21">
        <f>IFERROR(IF(Prêt_Non_Payé*Valeurs_Entrées,Numéro_Paiement,""), "")</f>
        <v>74</v>
      </c>
      <c r="C87" s="22">
        <f>IFERROR(IF(Prêt_Non_Payé*Valeurs_Entrées,Date_Paiement,""), "")</f>
        <v>47636</v>
      </c>
      <c r="D87" s="23">
        <f>IFERROR(IF(Prêt_Non_Payé*Valeurs_Entrées,Solde_de_Départ,""), "")</f>
        <v>106692.70703390145</v>
      </c>
      <c r="E87" s="23">
        <f>IFERROR(IF(Prêt_Non_Payé*Valeurs_Entrées,Paiement_mensuel,""), "")</f>
        <v>418.13137658041109</v>
      </c>
      <c r="F87" s="23">
        <f>IFERROR(IF(Prêt_Non_Payé*Valeurs_Entrées,Capital,""), "")</f>
        <v>329.2207873854959</v>
      </c>
      <c r="G87" s="23">
        <f>IFERROR(IF(Prêt_Non_Payé*Valeurs_Entrées,Intérêts,""), "")</f>
        <v>88.910589194915204</v>
      </c>
      <c r="H87" s="23">
        <f>IFERROR(IF(Prêt_Non_Payé*Valeurs_Entrées,Solde_de_Fin,""), "")</f>
        <v>106363.48624651607</v>
      </c>
    </row>
    <row r="88" spans="2:8">
      <c r="B88" s="21">
        <f>IFERROR(IF(Prêt_Non_Payé*Valeurs_Entrées,Numéro_Paiement,""), "")</f>
        <v>75</v>
      </c>
      <c r="C88" s="22">
        <f>IFERROR(IF(Prêt_Non_Payé*Valeurs_Entrées,Date_Paiement,""), "")</f>
        <v>47666</v>
      </c>
      <c r="D88" s="23">
        <f>IFERROR(IF(Prêt_Non_Payé*Valeurs_Entrées,Solde_de_Départ,""), "")</f>
        <v>106363.48624651607</v>
      </c>
      <c r="E88" s="23">
        <f>IFERROR(IF(Prêt_Non_Payé*Valeurs_Entrées,Paiement_mensuel,""), "")</f>
        <v>418.13137658041109</v>
      </c>
      <c r="F88" s="23">
        <f>IFERROR(IF(Prêt_Non_Payé*Valeurs_Entrées,Capital,""), "")</f>
        <v>329.49513804165048</v>
      </c>
      <c r="G88" s="23">
        <f>IFERROR(IF(Prêt_Non_Payé*Valeurs_Entrées,Intérêts,""), "")</f>
        <v>88.636238538760637</v>
      </c>
      <c r="H88" s="23">
        <f>IFERROR(IF(Prêt_Non_Payé*Valeurs_Entrées,Solde_de_Fin,""), "")</f>
        <v>106033.99110847442</v>
      </c>
    </row>
    <row r="89" spans="2:8">
      <c r="B89" s="21">
        <f>IFERROR(IF(Prêt_Non_Payé*Valeurs_Entrées,Numéro_Paiement,""), "")</f>
        <v>76</v>
      </c>
      <c r="C89" s="22">
        <f>IFERROR(IF(Prêt_Non_Payé*Valeurs_Entrées,Date_Paiement,""), "")</f>
        <v>47697</v>
      </c>
      <c r="D89" s="23">
        <f>IFERROR(IF(Prêt_Non_Payé*Valeurs_Entrées,Solde_de_Départ,""), "")</f>
        <v>106033.99110847442</v>
      </c>
      <c r="E89" s="23">
        <f>IFERROR(IF(Prêt_Non_Payé*Valeurs_Entrées,Paiement_mensuel,""), "")</f>
        <v>418.13137658041109</v>
      </c>
      <c r="F89" s="23">
        <f>IFERROR(IF(Prêt_Non_Payé*Valeurs_Entrées,Capital,""), "")</f>
        <v>329.76971732335181</v>
      </c>
      <c r="G89" s="23">
        <f>IFERROR(IF(Prêt_Non_Payé*Valeurs_Entrées,Intérêts,""), "")</f>
        <v>88.361659257059259</v>
      </c>
      <c r="H89" s="23">
        <f>IFERROR(IF(Prêt_Non_Payé*Valeurs_Entrées,Solde_de_Fin,""), "")</f>
        <v>105704.22139115114</v>
      </c>
    </row>
    <row r="90" spans="2:8">
      <c r="B90" s="21">
        <f>IFERROR(IF(Prêt_Non_Payé*Valeurs_Entrées,Numéro_Paiement,""), "")</f>
        <v>77</v>
      </c>
      <c r="C90" s="22">
        <f>IFERROR(IF(Prêt_Non_Payé*Valeurs_Entrées,Date_Paiement,""), "")</f>
        <v>47728</v>
      </c>
      <c r="D90" s="23">
        <f>IFERROR(IF(Prêt_Non_Payé*Valeurs_Entrées,Solde_de_Départ,""), "")</f>
        <v>105704.22139115114</v>
      </c>
      <c r="E90" s="23">
        <f>IFERROR(IF(Prêt_Non_Payé*Valeurs_Entrées,Paiement_mensuel,""), "")</f>
        <v>418.13137658041109</v>
      </c>
      <c r="F90" s="23">
        <f>IFERROR(IF(Prêt_Non_Payé*Valeurs_Entrées,Capital,""), "")</f>
        <v>330.04452542112131</v>
      </c>
      <c r="G90" s="23">
        <f>IFERROR(IF(Prêt_Non_Payé*Valeurs_Entrées,Intérêts,""), "")</f>
        <v>88.086851159289793</v>
      </c>
      <c r="H90" s="23">
        <f>IFERROR(IF(Prêt_Non_Payé*Valeurs_Entrées,Solde_de_Fin,""), "")</f>
        <v>105374.17686573009</v>
      </c>
    </row>
    <row r="91" spans="2:8">
      <c r="B91" s="21">
        <f>IFERROR(IF(Prêt_Non_Payé*Valeurs_Entrées,Numéro_Paiement,""), "")</f>
        <v>78</v>
      </c>
      <c r="C91" s="22">
        <f>IFERROR(IF(Prêt_Non_Payé*Valeurs_Entrées,Date_Paiement,""), "")</f>
        <v>47758</v>
      </c>
      <c r="D91" s="23">
        <f>IFERROR(IF(Prêt_Non_Payé*Valeurs_Entrées,Solde_de_Départ,""), "")</f>
        <v>105374.17686573009</v>
      </c>
      <c r="E91" s="23">
        <f>IFERROR(IF(Prêt_Non_Payé*Valeurs_Entrées,Paiement_mensuel,""), "")</f>
        <v>418.13137658041109</v>
      </c>
      <c r="F91" s="23">
        <f>IFERROR(IF(Prêt_Non_Payé*Valeurs_Entrées,Capital,""), "")</f>
        <v>330.3195625256389</v>
      </c>
      <c r="G91" s="23">
        <f>IFERROR(IF(Prêt_Non_Payé*Valeurs_Entrées,Intérêts,""), "")</f>
        <v>87.811814054772185</v>
      </c>
      <c r="H91" s="23">
        <f>IFERROR(IF(Prêt_Non_Payé*Valeurs_Entrées,Solde_de_Fin,""), "")</f>
        <v>105043.85730320451</v>
      </c>
    </row>
    <row r="92" spans="2:8">
      <c r="B92" s="21">
        <f>IFERROR(IF(Prêt_Non_Payé*Valeurs_Entrées,Numéro_Paiement,""), "")</f>
        <v>79</v>
      </c>
      <c r="C92" s="22">
        <f>IFERROR(IF(Prêt_Non_Payé*Valeurs_Entrées,Date_Paiement,""), "")</f>
        <v>47789</v>
      </c>
      <c r="D92" s="23">
        <f>IFERROR(IF(Prêt_Non_Payé*Valeurs_Entrées,Solde_de_Départ,""), "")</f>
        <v>105043.85730320451</v>
      </c>
      <c r="E92" s="23">
        <f>IFERROR(IF(Prêt_Non_Payé*Valeurs_Entrées,Paiement_mensuel,""), "")</f>
        <v>418.13137658041109</v>
      </c>
      <c r="F92" s="23">
        <f>IFERROR(IF(Prêt_Non_Payé*Valeurs_Entrées,Capital,""), "")</f>
        <v>330.59482882774364</v>
      </c>
      <c r="G92" s="23">
        <f>IFERROR(IF(Prêt_Non_Payé*Valeurs_Entrées,Intérêts,""), "")</f>
        <v>87.536547752667502</v>
      </c>
      <c r="H92" s="23">
        <f>IFERROR(IF(Prêt_Non_Payé*Valeurs_Entrées,Solde_de_Fin,""), "")</f>
        <v>104713.26247437674</v>
      </c>
    </row>
    <row r="93" spans="2:8">
      <c r="B93" s="21">
        <f>IFERROR(IF(Prêt_Non_Payé*Valeurs_Entrées,Numéro_Paiement,""), "")</f>
        <v>80</v>
      </c>
      <c r="C93" s="22">
        <f>IFERROR(IF(Prêt_Non_Payé*Valeurs_Entrées,Date_Paiement,""), "")</f>
        <v>47819</v>
      </c>
      <c r="D93" s="23">
        <f>IFERROR(IF(Prêt_Non_Payé*Valeurs_Entrées,Solde_de_Départ,""), "")</f>
        <v>104713.26247437674</v>
      </c>
      <c r="E93" s="23">
        <f>IFERROR(IF(Prêt_Non_Payé*Valeurs_Entrées,Paiement_mensuel,""), "")</f>
        <v>418.13137658041109</v>
      </c>
      <c r="F93" s="23">
        <f>IFERROR(IF(Prêt_Non_Payé*Valeurs_Entrées,Capital,""), "")</f>
        <v>330.87032451843334</v>
      </c>
      <c r="G93" s="23">
        <f>IFERROR(IF(Prêt_Non_Payé*Valeurs_Entrées,Intérêts,""), "")</f>
        <v>87.261052061977708</v>
      </c>
      <c r="H93" s="23">
        <f>IFERROR(IF(Prêt_Non_Payé*Valeurs_Entrées,Solde_de_Fin,""), "")</f>
        <v>104382.39214985835</v>
      </c>
    </row>
    <row r="94" spans="2:8">
      <c r="B94" s="21">
        <f>IFERROR(IF(Prêt_Non_Payé*Valeurs_Entrées,Numéro_Paiement,""), "")</f>
        <v>81</v>
      </c>
      <c r="C94" s="22">
        <f>IFERROR(IF(Prêt_Non_Payé*Valeurs_Entrées,Date_Paiement,""), "")</f>
        <v>47850</v>
      </c>
      <c r="D94" s="23">
        <f>IFERROR(IF(Prêt_Non_Payé*Valeurs_Entrées,Solde_de_Départ,""), "")</f>
        <v>104382.39214985835</v>
      </c>
      <c r="E94" s="23">
        <f>IFERROR(IF(Prêt_Non_Payé*Valeurs_Entrées,Paiement_mensuel,""), "")</f>
        <v>418.13137658041109</v>
      </c>
      <c r="F94" s="23">
        <f>IFERROR(IF(Prêt_Non_Payé*Valeurs_Entrées,Capital,""), "")</f>
        <v>331.14604978886541</v>
      </c>
      <c r="G94" s="23">
        <f>IFERROR(IF(Prêt_Non_Payé*Valeurs_Entrées,Intérêts,""), "")</f>
        <v>86.985326791545674</v>
      </c>
      <c r="H94" s="23">
        <f>IFERROR(IF(Prêt_Non_Payé*Valeurs_Entrées,Solde_de_Fin,""), "")</f>
        <v>104051.24610006955</v>
      </c>
    </row>
    <row r="95" spans="2:8">
      <c r="B95" s="21">
        <f>IFERROR(IF(Prêt_Non_Payé*Valeurs_Entrées,Numéro_Paiement,""), "")</f>
        <v>82</v>
      </c>
      <c r="C95" s="22">
        <f>IFERROR(IF(Prêt_Non_Payé*Valeurs_Entrées,Date_Paiement,""), "")</f>
        <v>47881</v>
      </c>
      <c r="D95" s="23">
        <f>IFERROR(IF(Prêt_Non_Payé*Valeurs_Entrées,Solde_de_Départ,""), "")</f>
        <v>104051.24610006955</v>
      </c>
      <c r="E95" s="23">
        <f>IFERROR(IF(Prêt_Non_Payé*Valeurs_Entrées,Paiement_mensuel,""), "")</f>
        <v>418.13137658041109</v>
      </c>
      <c r="F95" s="23">
        <f>IFERROR(IF(Prêt_Non_Payé*Valeurs_Entrées,Capital,""), "")</f>
        <v>331.42200483035612</v>
      </c>
      <c r="G95" s="23">
        <f>IFERROR(IF(Prêt_Non_Payé*Valeurs_Entrées,Intérêts,""), "")</f>
        <v>86.709371750054956</v>
      </c>
      <c r="H95" s="23">
        <f>IFERROR(IF(Prêt_Non_Payé*Valeurs_Entrées,Solde_de_Fin,""), "")</f>
        <v>103719.82409523928</v>
      </c>
    </row>
    <row r="96" spans="2:8">
      <c r="B96" s="21">
        <f>IFERROR(IF(Prêt_Non_Payé*Valeurs_Entrées,Numéro_Paiement,""), "")</f>
        <v>83</v>
      </c>
      <c r="C96" s="22">
        <f>IFERROR(IF(Prêt_Non_Payé*Valeurs_Entrées,Date_Paiement,""), "")</f>
        <v>47909</v>
      </c>
      <c r="D96" s="23">
        <f>IFERROR(IF(Prêt_Non_Payé*Valeurs_Entrées,Solde_de_Départ,""), "")</f>
        <v>103719.82409523928</v>
      </c>
      <c r="E96" s="23">
        <f>IFERROR(IF(Prêt_Non_Payé*Valeurs_Entrées,Paiement_mensuel,""), "")</f>
        <v>418.13137658041109</v>
      </c>
      <c r="F96" s="23">
        <f>IFERROR(IF(Prêt_Non_Payé*Valeurs_Entrées,Capital,""), "")</f>
        <v>331.69818983438148</v>
      </c>
      <c r="G96" s="23">
        <f>IFERROR(IF(Prêt_Non_Payé*Valeurs_Entrées,Intérêts,""), "")</f>
        <v>86.433186746029648</v>
      </c>
      <c r="H96" s="23">
        <f>IFERROR(IF(Prêt_Non_Payé*Valeurs_Entrées,Solde_de_Fin,""), "")</f>
        <v>103388.12590540494</v>
      </c>
    </row>
    <row r="97" spans="2:8">
      <c r="B97" s="21">
        <f>IFERROR(IF(Prêt_Non_Payé*Valeurs_Entrées,Numéro_Paiement,""), "")</f>
        <v>84</v>
      </c>
      <c r="C97" s="22">
        <f>IFERROR(IF(Prêt_Non_Payé*Valeurs_Entrées,Date_Paiement,""), "")</f>
        <v>47940</v>
      </c>
      <c r="D97" s="23">
        <f>IFERROR(IF(Prêt_Non_Payé*Valeurs_Entrées,Solde_de_Départ,""), "")</f>
        <v>103388.12590540494</v>
      </c>
      <c r="E97" s="23">
        <f>IFERROR(IF(Prêt_Non_Payé*Valeurs_Entrées,Paiement_mensuel,""), "")</f>
        <v>418.13137658041109</v>
      </c>
      <c r="F97" s="23">
        <f>IFERROR(IF(Prêt_Non_Payé*Valeurs_Entrées,Capital,""), "")</f>
        <v>331.97460499257676</v>
      </c>
      <c r="G97" s="23">
        <f>IFERROR(IF(Prêt_Non_Payé*Valeurs_Entrées,Intérêts,""), "")</f>
        <v>86.156771587834328</v>
      </c>
      <c r="H97" s="23">
        <f>IFERROR(IF(Prêt_Non_Payé*Valeurs_Entrées,Solde_de_Fin,""), "")</f>
        <v>103056.1513004124</v>
      </c>
    </row>
    <row r="98" spans="2:8">
      <c r="B98" s="21">
        <f>IFERROR(IF(Prêt_Non_Payé*Valeurs_Entrées,Numéro_Paiement,""), "")</f>
        <v>85</v>
      </c>
      <c r="C98" s="22">
        <f>IFERROR(IF(Prêt_Non_Payé*Valeurs_Entrées,Date_Paiement,""), "")</f>
        <v>47970</v>
      </c>
      <c r="D98" s="23">
        <f>IFERROR(IF(Prêt_Non_Payé*Valeurs_Entrées,Solde_de_Départ,""), "")</f>
        <v>103056.1513004124</v>
      </c>
      <c r="E98" s="23">
        <f>IFERROR(IF(Prêt_Non_Payé*Valeurs_Entrées,Paiement_mensuel,""), "")</f>
        <v>418.13137658041109</v>
      </c>
      <c r="F98" s="23">
        <f>IFERROR(IF(Prêt_Non_Payé*Valeurs_Entrées,Capital,""), "")</f>
        <v>332.25125049673721</v>
      </c>
      <c r="G98" s="23">
        <f>IFERROR(IF(Prêt_Non_Payé*Valeurs_Entrées,Intérêts,""), "")</f>
        <v>85.880126083673858</v>
      </c>
      <c r="H98" s="23">
        <f>IFERROR(IF(Prêt_Non_Payé*Valeurs_Entrées,Solde_de_Fin,""), "")</f>
        <v>102723.90004991565</v>
      </c>
    </row>
    <row r="99" spans="2:8">
      <c r="B99" s="21">
        <f>IFERROR(IF(Prêt_Non_Payé*Valeurs_Entrées,Numéro_Paiement,""), "")</f>
        <v>86</v>
      </c>
      <c r="C99" s="22">
        <f>IFERROR(IF(Prêt_Non_Payé*Valeurs_Entrées,Date_Paiement,""), "")</f>
        <v>48001</v>
      </c>
      <c r="D99" s="23">
        <f>IFERROR(IF(Prêt_Non_Payé*Valeurs_Entrées,Solde_de_Départ,""), "")</f>
        <v>102723.90004991565</v>
      </c>
      <c r="E99" s="23">
        <f>IFERROR(IF(Prêt_Non_Payé*Valeurs_Entrées,Paiement_mensuel,""), "")</f>
        <v>418.13137658041109</v>
      </c>
      <c r="F99" s="23">
        <f>IFERROR(IF(Prêt_Non_Payé*Valeurs_Entrées,Capital,""), "")</f>
        <v>332.52812653881784</v>
      </c>
      <c r="G99" s="23">
        <f>IFERROR(IF(Prêt_Non_Payé*Valeurs_Entrées,Intérêts,""), "")</f>
        <v>85.603250041593228</v>
      </c>
      <c r="H99" s="23">
        <f>IFERROR(IF(Prêt_Non_Payé*Valeurs_Entrées,Solde_de_Fin,""), "")</f>
        <v>102391.37192337695</v>
      </c>
    </row>
    <row r="100" spans="2:8">
      <c r="B100" s="21">
        <f>IFERROR(IF(Prêt_Non_Payé*Valeurs_Entrées,Numéro_Paiement,""), "")</f>
        <v>87</v>
      </c>
      <c r="C100" s="22">
        <f>IFERROR(IF(Prêt_Non_Payé*Valeurs_Entrées,Date_Paiement,""), "")</f>
        <v>48031</v>
      </c>
      <c r="D100" s="23">
        <f>IFERROR(IF(Prêt_Non_Payé*Valeurs_Entrées,Solde_de_Départ,""), "")</f>
        <v>102391.37192337695</v>
      </c>
      <c r="E100" s="23">
        <f>IFERROR(IF(Prêt_Non_Payé*Valeurs_Entrées,Paiement_mensuel,""), "")</f>
        <v>418.13137658041109</v>
      </c>
      <c r="F100" s="23">
        <f>IFERROR(IF(Prêt_Non_Payé*Valeurs_Entrées,Capital,""), "")</f>
        <v>332.80523331093354</v>
      </c>
      <c r="G100" s="23">
        <f>IFERROR(IF(Prêt_Non_Payé*Valeurs_Entrées,Intérêts,""), "")</f>
        <v>85.326143269477555</v>
      </c>
      <c r="H100" s="23">
        <f>IFERROR(IF(Prêt_Non_Payé*Valeurs_Entrées,Solde_de_Fin,""), "")</f>
        <v>102058.56669006606</v>
      </c>
    </row>
    <row r="101" spans="2:8">
      <c r="B101" s="21">
        <f>IFERROR(IF(Prêt_Non_Payé*Valeurs_Entrées,Numéro_Paiement,""), "")</f>
        <v>88</v>
      </c>
      <c r="C101" s="22">
        <f>IFERROR(IF(Prêt_Non_Payé*Valeurs_Entrées,Date_Paiement,""), "")</f>
        <v>48062</v>
      </c>
      <c r="D101" s="23">
        <f>IFERROR(IF(Prêt_Non_Payé*Valeurs_Entrées,Solde_de_Départ,""), "")</f>
        <v>102058.56669006606</v>
      </c>
      <c r="E101" s="23">
        <f>IFERROR(IF(Prêt_Non_Payé*Valeurs_Entrées,Paiement_mensuel,""), "")</f>
        <v>418.13137658041109</v>
      </c>
      <c r="F101" s="23">
        <f>IFERROR(IF(Prêt_Non_Payé*Valeurs_Entrées,Capital,""), "")</f>
        <v>333.08257100535934</v>
      </c>
      <c r="G101" s="23">
        <f>IFERROR(IF(Prêt_Non_Payé*Valeurs_Entrées,Intérêts,""), "")</f>
        <v>85.048805575051773</v>
      </c>
      <c r="H101" s="23">
        <f>IFERROR(IF(Prêt_Non_Payé*Valeurs_Entrées,Solde_de_Fin,""), "")</f>
        <v>101725.48411906071</v>
      </c>
    </row>
    <row r="102" spans="2:8">
      <c r="B102" s="21">
        <f>IFERROR(IF(Prêt_Non_Payé*Valeurs_Entrées,Numéro_Paiement,""), "")</f>
        <v>89</v>
      </c>
      <c r="C102" s="22">
        <f>IFERROR(IF(Prêt_Non_Payé*Valeurs_Entrées,Date_Paiement,""), "")</f>
        <v>48093</v>
      </c>
      <c r="D102" s="23">
        <f>IFERROR(IF(Prêt_Non_Payé*Valeurs_Entrées,Solde_de_Départ,""), "")</f>
        <v>101725.48411906071</v>
      </c>
      <c r="E102" s="23">
        <f>IFERROR(IF(Prêt_Non_Payé*Valeurs_Entrées,Paiement_mensuel,""), "")</f>
        <v>418.13137658041109</v>
      </c>
      <c r="F102" s="23">
        <f>IFERROR(IF(Prêt_Non_Payé*Valeurs_Entrées,Capital,""), "")</f>
        <v>333.3601398145305</v>
      </c>
      <c r="G102" s="23">
        <f>IFERROR(IF(Prêt_Non_Payé*Valeurs_Entrées,Intérêts,""), "")</f>
        <v>84.771236765880644</v>
      </c>
      <c r="H102" s="23">
        <f>IFERROR(IF(Prêt_Non_Payé*Valeurs_Entrées,Solde_de_Fin,""), "")</f>
        <v>101392.12397924624</v>
      </c>
    </row>
    <row r="103" spans="2:8">
      <c r="B103" s="21">
        <f>IFERROR(IF(Prêt_Non_Payé*Valeurs_Entrées,Numéro_Paiement,""), "")</f>
        <v>90</v>
      </c>
      <c r="C103" s="22">
        <f>IFERROR(IF(Prêt_Non_Payé*Valeurs_Entrées,Date_Paiement,""), "")</f>
        <v>48123</v>
      </c>
      <c r="D103" s="23">
        <f>IFERROR(IF(Prêt_Non_Payé*Valeurs_Entrées,Solde_de_Départ,""), "")</f>
        <v>101392.12397924624</v>
      </c>
      <c r="E103" s="23">
        <f>IFERROR(IF(Prêt_Non_Payé*Valeurs_Entrées,Paiement_mensuel,""), "")</f>
        <v>418.13137658041109</v>
      </c>
      <c r="F103" s="23">
        <f>IFERROR(IF(Prêt_Non_Payé*Valeurs_Entrées,Capital,""), "")</f>
        <v>333.63793993104252</v>
      </c>
      <c r="G103" s="23">
        <f>IFERROR(IF(Prêt_Non_Payé*Valeurs_Entrées,Intérêts,""), "")</f>
        <v>84.493436649368547</v>
      </c>
      <c r="H103" s="23">
        <f>IFERROR(IF(Prêt_Non_Payé*Valeurs_Entrées,Solde_de_Fin,""), "")</f>
        <v>101058.48603931529</v>
      </c>
    </row>
    <row r="104" spans="2:8">
      <c r="B104" s="21">
        <f>IFERROR(IF(Prêt_Non_Payé*Valeurs_Entrées,Numéro_Paiement,""), "")</f>
        <v>91</v>
      </c>
      <c r="C104" s="22">
        <f>IFERROR(IF(Prêt_Non_Payé*Valeurs_Entrées,Date_Paiement,""), "")</f>
        <v>48154</v>
      </c>
      <c r="D104" s="23">
        <f>IFERROR(IF(Prêt_Non_Payé*Valeurs_Entrées,Solde_de_Départ,""), "")</f>
        <v>101058.48603931529</v>
      </c>
      <c r="E104" s="23">
        <f>IFERROR(IF(Prêt_Non_Payé*Valeurs_Entrées,Paiement_mensuel,""), "")</f>
        <v>418.13137658041109</v>
      </c>
      <c r="F104" s="23">
        <f>IFERROR(IF(Prêt_Non_Payé*Valeurs_Entrées,Capital,""), "")</f>
        <v>333.91597154765174</v>
      </c>
      <c r="G104" s="23">
        <f>IFERROR(IF(Prêt_Non_Payé*Valeurs_Entrées,Intérêts,""), "")</f>
        <v>84.215405032759335</v>
      </c>
      <c r="H104" s="23">
        <f>IFERROR(IF(Prêt_Non_Payé*Valeurs_Entrées,Solde_de_Fin,""), "")</f>
        <v>100724.57006776769</v>
      </c>
    </row>
    <row r="105" spans="2:8">
      <c r="B105" s="21">
        <f>IFERROR(IF(Prêt_Non_Payé*Valeurs_Entrées,Numéro_Paiement,""), "")</f>
        <v>92</v>
      </c>
      <c r="C105" s="22">
        <f>IFERROR(IF(Prêt_Non_Payé*Valeurs_Entrées,Date_Paiement,""), "")</f>
        <v>48184</v>
      </c>
      <c r="D105" s="23">
        <f>IFERROR(IF(Prêt_Non_Payé*Valeurs_Entrées,Solde_de_Départ,""), "")</f>
        <v>100724.57006776769</v>
      </c>
      <c r="E105" s="23">
        <f>IFERROR(IF(Prêt_Non_Payé*Valeurs_Entrées,Paiement_mensuel,""), "")</f>
        <v>418.13137658041109</v>
      </c>
      <c r="F105" s="23">
        <f>IFERROR(IF(Prêt_Non_Payé*Valeurs_Entrées,Capital,""), "")</f>
        <v>334.19423485727481</v>
      </c>
      <c r="G105" s="23">
        <f>IFERROR(IF(Prêt_Non_Payé*Valeurs_Entrées,Intérêts,""), "")</f>
        <v>83.937141723136293</v>
      </c>
      <c r="H105" s="23">
        <f>IFERROR(IF(Prêt_Non_Payé*Valeurs_Entrées,Solde_de_Fin,""), "")</f>
        <v>100390.37583291045</v>
      </c>
    </row>
    <row r="106" spans="2:8">
      <c r="B106" s="21">
        <f>IFERROR(IF(Prêt_Non_Payé*Valeurs_Entrées,Numéro_Paiement,""), "")</f>
        <v>93</v>
      </c>
      <c r="C106" s="22">
        <f>IFERROR(IF(Prêt_Non_Payé*Valeurs_Entrées,Date_Paiement,""), "")</f>
        <v>48215</v>
      </c>
      <c r="D106" s="23">
        <f>IFERROR(IF(Prêt_Non_Payé*Valeurs_Entrées,Solde_de_Départ,""), "")</f>
        <v>100390.37583291045</v>
      </c>
      <c r="E106" s="23">
        <f>IFERROR(IF(Prêt_Non_Payé*Valeurs_Entrées,Paiement_mensuel,""), "")</f>
        <v>418.13137658041109</v>
      </c>
      <c r="F106" s="23">
        <f>IFERROR(IF(Prêt_Non_Payé*Valeurs_Entrées,Capital,""), "")</f>
        <v>334.47273005298922</v>
      </c>
      <c r="G106" s="23">
        <f>IFERROR(IF(Prêt_Non_Payé*Valeurs_Entrées,Intérêts,""), "")</f>
        <v>83.658646527421894</v>
      </c>
      <c r="H106" s="23">
        <f>IFERROR(IF(Prêt_Non_Payé*Valeurs_Entrées,Solde_de_Fin,""), "")</f>
        <v>100055.9031028575</v>
      </c>
    </row>
    <row r="107" spans="2:8">
      <c r="B107" s="21">
        <f>IFERROR(IF(Prêt_Non_Payé*Valeurs_Entrées,Numéro_Paiement,""), "")</f>
        <v>94</v>
      </c>
      <c r="C107" s="22">
        <f>IFERROR(IF(Prêt_Non_Payé*Valeurs_Entrées,Date_Paiement,""), "")</f>
        <v>48246</v>
      </c>
      <c r="D107" s="23">
        <f>IFERROR(IF(Prêt_Non_Payé*Valeurs_Entrées,Solde_de_Départ,""), "")</f>
        <v>100055.9031028575</v>
      </c>
      <c r="E107" s="23">
        <f>IFERROR(IF(Prêt_Non_Payé*Valeurs_Entrées,Paiement_mensuel,""), "")</f>
        <v>418.13137658041109</v>
      </c>
      <c r="F107" s="23">
        <f>IFERROR(IF(Prêt_Non_Payé*Valeurs_Entrées,Capital,""), "")</f>
        <v>334.75145732803338</v>
      </c>
      <c r="G107" s="23">
        <f>IFERROR(IF(Prêt_Non_Payé*Valeurs_Entrées,Intérêts,""), "")</f>
        <v>83.379919252377746</v>
      </c>
      <c r="H107" s="23">
        <f>IFERROR(IF(Prêt_Non_Payé*Valeurs_Entrées,Solde_de_Fin,""), "")</f>
        <v>99721.15164552952</v>
      </c>
    </row>
    <row r="108" spans="2:8">
      <c r="B108" s="21">
        <f>IFERROR(IF(Prêt_Non_Payé*Valeurs_Entrées,Numéro_Paiement,""), "")</f>
        <v>95</v>
      </c>
      <c r="C108" s="22">
        <f>IFERROR(IF(Prêt_Non_Payé*Valeurs_Entrées,Date_Paiement,""), "")</f>
        <v>48275</v>
      </c>
      <c r="D108" s="23">
        <f>IFERROR(IF(Prêt_Non_Payé*Valeurs_Entrées,Solde_de_Départ,""), "")</f>
        <v>99721.15164552952</v>
      </c>
      <c r="E108" s="23">
        <f>IFERROR(IF(Prêt_Non_Payé*Valeurs_Entrées,Paiement_mensuel,""), "")</f>
        <v>418.13137658041109</v>
      </c>
      <c r="F108" s="23">
        <f>IFERROR(IF(Prêt_Non_Payé*Valeurs_Entrées,Capital,""), "")</f>
        <v>335.03041687580674</v>
      </c>
      <c r="G108" s="23">
        <f>IFERROR(IF(Prêt_Non_Payé*Valeurs_Entrées,Intérêts,""), "")</f>
        <v>83.100959704604392</v>
      </c>
      <c r="H108" s="23">
        <f>IFERROR(IF(Prêt_Non_Payé*Valeurs_Entrées,Solde_de_Fin,""), "")</f>
        <v>99386.121228653763</v>
      </c>
    </row>
    <row r="109" spans="2:8">
      <c r="B109" s="21">
        <f>IFERROR(IF(Prêt_Non_Payé*Valeurs_Entrées,Numéro_Paiement,""), "")</f>
        <v>96</v>
      </c>
      <c r="C109" s="22">
        <f>IFERROR(IF(Prêt_Non_Payé*Valeurs_Entrées,Date_Paiement,""), "")</f>
        <v>48306</v>
      </c>
      <c r="D109" s="23">
        <f>IFERROR(IF(Prêt_Non_Payé*Valeurs_Entrées,Solde_de_Départ,""), "")</f>
        <v>99386.121228653763</v>
      </c>
      <c r="E109" s="23">
        <f>IFERROR(IF(Prêt_Non_Payé*Valeurs_Entrées,Paiement_mensuel,""), "")</f>
        <v>418.13137658041109</v>
      </c>
      <c r="F109" s="23">
        <f>IFERROR(IF(Prêt_Non_Payé*Valeurs_Entrées,Capital,""), "")</f>
        <v>335.30960888986988</v>
      </c>
      <c r="G109" s="23">
        <f>IFERROR(IF(Prêt_Non_Payé*Valeurs_Entrées,Intérêts,""), "")</f>
        <v>82.821767690541222</v>
      </c>
      <c r="H109" s="23">
        <f>IFERROR(IF(Prêt_Non_Payé*Valeurs_Entrées,Solde_de_Fin,""), "")</f>
        <v>99050.811619763845</v>
      </c>
    </row>
    <row r="110" spans="2:8">
      <c r="B110" s="21">
        <f>IFERROR(IF(Prêt_Non_Payé*Valeurs_Entrées,Numéro_Paiement,""), "")</f>
        <v>97</v>
      </c>
      <c r="C110" s="22">
        <f>IFERROR(IF(Prêt_Non_Payé*Valeurs_Entrées,Date_Paiement,""), "")</f>
        <v>48336</v>
      </c>
      <c r="D110" s="23">
        <f>IFERROR(IF(Prêt_Non_Payé*Valeurs_Entrées,Solde_de_Départ,""), "")</f>
        <v>99050.811619763845</v>
      </c>
      <c r="E110" s="23">
        <f>IFERROR(IF(Prêt_Non_Payé*Valeurs_Entrées,Paiement_mensuel,""), "")</f>
        <v>418.13137658041109</v>
      </c>
      <c r="F110" s="23">
        <f>IFERROR(IF(Prêt_Non_Payé*Valeurs_Entrées,Capital,""), "")</f>
        <v>335.58903356394478</v>
      </c>
      <c r="G110" s="23">
        <f>IFERROR(IF(Prêt_Non_Payé*Valeurs_Entrées,Intérêts,""), "")</f>
        <v>82.542343016466319</v>
      </c>
      <c r="H110" s="23">
        <f>IFERROR(IF(Prêt_Non_Payé*Valeurs_Entrées,Solde_de_Fin,""), "")</f>
        <v>98715.222586200049</v>
      </c>
    </row>
    <row r="111" spans="2:8">
      <c r="B111" s="2">
        <f>IFERROR(IF(Prêt_Non_Payé*Valeurs_Entrées,Numéro_Paiement,""), "")</f>
        <v>98</v>
      </c>
      <c r="C111" s="4">
        <f>IFERROR(IF(Prêt_Non_Payé*Valeurs_Entrées,Date_Paiement,""), "")</f>
        <v>48367</v>
      </c>
      <c r="D111" s="5">
        <f>IFERROR(IF(Prêt_Non_Payé*Valeurs_Entrées,Solde_de_Départ,""), "")</f>
        <v>98715.222586200049</v>
      </c>
      <c r="E111" s="5">
        <f>IFERROR(IF(Prêt_Non_Payé*Valeurs_Entrées,Paiement_mensuel,""), "")</f>
        <v>418.13137658041109</v>
      </c>
      <c r="F111" s="5">
        <f>IFERROR(IF(Prêt_Non_Payé*Valeurs_Entrées,Capital,""), "")</f>
        <v>335.86869109191474</v>
      </c>
      <c r="G111" s="5">
        <f>IFERROR(IF(Prêt_Non_Payé*Valeurs_Entrées,Intérêts,""), "")</f>
        <v>82.262685488496359</v>
      </c>
      <c r="H111" s="5">
        <f>IFERROR(IF(Prêt_Non_Payé*Valeurs_Entrées,Solde_de_Fin,""), "")</f>
        <v>98379.353895108143</v>
      </c>
    </row>
    <row r="112" spans="2:8">
      <c r="B112" s="2">
        <f>IFERROR(IF(Prêt_Non_Payé*Valeurs_Entrées,Numéro_Paiement,""), "")</f>
        <v>99</v>
      </c>
      <c r="C112" s="4">
        <f>IFERROR(IF(Prêt_Non_Payé*Valeurs_Entrées,Date_Paiement,""), "")</f>
        <v>48397</v>
      </c>
      <c r="D112" s="5">
        <f>IFERROR(IF(Prêt_Non_Payé*Valeurs_Entrées,Solde_de_Départ,""), "")</f>
        <v>98379.353895108143</v>
      </c>
      <c r="E112" s="5">
        <f>IFERROR(IF(Prêt_Non_Payé*Valeurs_Entrées,Paiement_mensuel,""), "")</f>
        <v>418.13137658041109</v>
      </c>
      <c r="F112" s="5">
        <f>IFERROR(IF(Prêt_Non_Payé*Valeurs_Entrées,Capital,""), "")</f>
        <v>336.14858166782466</v>
      </c>
      <c r="G112" s="5">
        <f>IFERROR(IF(Prêt_Non_Payé*Valeurs_Entrées,Intérêts,""), "")</f>
        <v>81.982794912586442</v>
      </c>
      <c r="H112" s="5">
        <f>IFERROR(IF(Prêt_Non_Payé*Valeurs_Entrées,Solde_de_Fin,""), "")</f>
        <v>98043.205313440354</v>
      </c>
    </row>
    <row r="113" spans="2:8">
      <c r="B113" s="2">
        <f>IFERROR(IF(Prêt_Non_Payé*Valeurs_Entrées,Numéro_Paiement,""), "")</f>
        <v>100</v>
      </c>
      <c r="C113" s="4">
        <f>IFERROR(IF(Prêt_Non_Payé*Valeurs_Entrées,Date_Paiement,""), "")</f>
        <v>48428</v>
      </c>
      <c r="D113" s="5">
        <f>IFERROR(IF(Prêt_Non_Payé*Valeurs_Entrées,Solde_de_Départ,""), "")</f>
        <v>98043.205313440354</v>
      </c>
      <c r="E113" s="5">
        <f>IFERROR(IF(Prêt_Non_Payé*Valeurs_Entrées,Paiement_mensuel,""), "")</f>
        <v>418.13137658041109</v>
      </c>
      <c r="F113" s="5">
        <f>IFERROR(IF(Prêt_Non_Payé*Valeurs_Entrées,Capital,""), "")</f>
        <v>336.42870548588121</v>
      </c>
      <c r="G113" s="5">
        <f>IFERROR(IF(Prêt_Non_Payé*Valeurs_Entrées,Intérêts,""), "")</f>
        <v>81.702671094529904</v>
      </c>
      <c r="H113" s="5">
        <f>IFERROR(IF(Prêt_Non_Payé*Valeurs_Entrées,Solde_de_Fin,""), "")</f>
        <v>97706.776607954496</v>
      </c>
    </row>
    <row r="114" spans="2:8">
      <c r="B114" s="2">
        <f>IFERROR(IF(Prêt_Non_Payé*Valeurs_Entrées,Numéro_Paiement,""), "")</f>
        <v>101</v>
      </c>
      <c r="C114" s="4">
        <f>IFERROR(IF(Prêt_Non_Payé*Valeurs_Entrées,Date_Paiement,""), "")</f>
        <v>48459</v>
      </c>
      <c r="D114" s="5">
        <f>IFERROR(IF(Prêt_Non_Payé*Valeurs_Entrées,Solde_de_Départ,""), "")</f>
        <v>97706.776607954496</v>
      </c>
      <c r="E114" s="5">
        <f>IFERROR(IF(Prêt_Non_Payé*Valeurs_Entrées,Paiement_mensuel,""), "")</f>
        <v>418.13137658041109</v>
      </c>
      <c r="F114" s="5">
        <f>IFERROR(IF(Prêt_Non_Payé*Valeurs_Entrées,Capital,""), "")</f>
        <v>336.70906274045274</v>
      </c>
      <c r="G114" s="5">
        <f>IFERROR(IF(Prêt_Non_Payé*Valeurs_Entrées,Intérêts,""), "")</f>
        <v>81.422313839958335</v>
      </c>
      <c r="H114" s="5">
        <f>IFERROR(IF(Prêt_Non_Payé*Valeurs_Entrées,Solde_de_Fin,""), "")</f>
        <v>97370.067545214115</v>
      </c>
    </row>
    <row r="115" spans="2:8">
      <c r="B115" s="2">
        <f>IFERROR(IF(Prêt_Non_Payé*Valeurs_Entrées,Numéro_Paiement,""), "")</f>
        <v>102</v>
      </c>
      <c r="C115" s="4">
        <f>IFERROR(IF(Prêt_Non_Payé*Valeurs_Entrées,Date_Paiement,""), "")</f>
        <v>48489</v>
      </c>
      <c r="D115" s="5">
        <f>IFERROR(IF(Prêt_Non_Payé*Valeurs_Entrées,Solde_de_Départ,""), "")</f>
        <v>97370.067545214115</v>
      </c>
      <c r="E115" s="5">
        <f>IFERROR(IF(Prêt_Non_Payé*Valeurs_Entrées,Paiement_mensuel,""), "")</f>
        <v>418.13137658041109</v>
      </c>
      <c r="F115" s="5">
        <f>IFERROR(IF(Prêt_Non_Payé*Valeurs_Entrées,Capital,""), "")</f>
        <v>336.98965362606981</v>
      </c>
      <c r="G115" s="5">
        <f>IFERROR(IF(Prêt_Non_Payé*Valeurs_Entrées,Intérêts,""), "")</f>
        <v>81.14172295434129</v>
      </c>
      <c r="H115" s="5">
        <f>IFERROR(IF(Prêt_Non_Payé*Valeurs_Entrées,Solde_de_Fin,""), "")</f>
        <v>97033.077891588138</v>
      </c>
    </row>
    <row r="116" spans="2:8">
      <c r="B116" s="2">
        <f>IFERROR(IF(Prêt_Non_Payé*Valeurs_Entrées,Numéro_Paiement,""), "")</f>
        <v>103</v>
      </c>
      <c r="C116" s="4">
        <f>IFERROR(IF(Prêt_Non_Payé*Valeurs_Entrées,Date_Paiement,""), "")</f>
        <v>48520</v>
      </c>
      <c r="D116" s="5">
        <f>IFERROR(IF(Prêt_Non_Payé*Valeurs_Entrées,Solde_de_Départ,""), "")</f>
        <v>97033.077891588138</v>
      </c>
      <c r="E116" s="5">
        <f>IFERROR(IF(Prêt_Non_Payé*Valeurs_Entrées,Paiement_mensuel,""), "")</f>
        <v>418.13137658041109</v>
      </c>
      <c r="F116" s="5">
        <f>IFERROR(IF(Prêt_Non_Payé*Valeurs_Entrées,Capital,""), "")</f>
        <v>337.27047833742489</v>
      </c>
      <c r="G116" s="5">
        <f>IFERROR(IF(Prêt_Non_Payé*Valeurs_Entrées,Intérêts,""), "")</f>
        <v>80.860898242986252</v>
      </c>
      <c r="H116" s="5">
        <f>IFERROR(IF(Prêt_Non_Payé*Valeurs_Entrées,Solde_de_Fin,""), "")</f>
        <v>96695.807413250732</v>
      </c>
    </row>
    <row r="117" spans="2:8">
      <c r="B117" s="2">
        <f>IFERROR(IF(Prêt_Non_Payé*Valeurs_Entrées,Numéro_Paiement,""), "")</f>
        <v>104</v>
      </c>
      <c r="C117" s="4">
        <f>IFERROR(IF(Prêt_Non_Payé*Valeurs_Entrées,Date_Paiement,""), "")</f>
        <v>48550</v>
      </c>
      <c r="D117" s="5">
        <f>IFERROR(IF(Prêt_Non_Payé*Valeurs_Entrées,Solde_de_Départ,""), "")</f>
        <v>96695.807413250732</v>
      </c>
      <c r="E117" s="5">
        <f>IFERROR(IF(Prêt_Non_Payé*Valeurs_Entrées,Paiement_mensuel,""), "")</f>
        <v>418.13137658041109</v>
      </c>
      <c r="F117" s="5">
        <f>IFERROR(IF(Prêt_Non_Payé*Valeurs_Entrées,Capital,""), "")</f>
        <v>337.55153706937267</v>
      </c>
      <c r="G117" s="5">
        <f>IFERROR(IF(Prêt_Non_Payé*Valeurs_Entrées,Intérêts,""), "")</f>
        <v>80.579839511038386</v>
      </c>
      <c r="H117" s="5">
        <f>IFERROR(IF(Prêt_Non_Payé*Valeurs_Entrées,Solde_de_Fin,""), "")</f>
        <v>96358.255876181443</v>
      </c>
    </row>
    <row r="118" spans="2:8">
      <c r="B118" s="2">
        <f>IFERROR(IF(Prêt_Non_Payé*Valeurs_Entrées,Numéro_Paiement,""), "")</f>
        <v>105</v>
      </c>
      <c r="C118" s="4">
        <f>IFERROR(IF(Prêt_Non_Payé*Valeurs_Entrées,Date_Paiement,""), "")</f>
        <v>48581</v>
      </c>
      <c r="D118" s="5">
        <f>IFERROR(IF(Prêt_Non_Payé*Valeurs_Entrées,Solde_de_Départ,""), "")</f>
        <v>96358.255876181443</v>
      </c>
      <c r="E118" s="5">
        <f>IFERROR(IF(Prêt_Non_Payé*Valeurs_Entrées,Paiement_mensuel,""), "")</f>
        <v>418.13137658041109</v>
      </c>
      <c r="F118" s="5">
        <f>IFERROR(IF(Prêt_Non_Payé*Valeurs_Entrées,Capital,""), "")</f>
        <v>337.83283001693053</v>
      </c>
      <c r="G118" s="5">
        <f>IFERROR(IF(Prêt_Non_Payé*Valeurs_Entrées,Intérêts,""), "")</f>
        <v>80.298546563480571</v>
      </c>
      <c r="H118" s="5">
        <f>IFERROR(IF(Prêt_Non_Payé*Valeurs_Entrées,Solde_de_Fin,""), "")</f>
        <v>96020.423046164477</v>
      </c>
    </row>
    <row r="119" spans="2:8">
      <c r="B119" s="2">
        <f>IFERROR(IF(Prêt_Non_Payé*Valeurs_Entrées,Numéro_Paiement,""), "")</f>
        <v>106</v>
      </c>
      <c r="C119" s="4">
        <f>IFERROR(IF(Prêt_Non_Payé*Valeurs_Entrées,Date_Paiement,""), "")</f>
        <v>48612</v>
      </c>
      <c r="D119" s="5">
        <f>IFERROR(IF(Prêt_Non_Payé*Valeurs_Entrées,Solde_de_Départ,""), "")</f>
        <v>96020.423046164477</v>
      </c>
      <c r="E119" s="5">
        <f>IFERROR(IF(Prêt_Non_Payé*Valeurs_Entrées,Paiement_mensuel,""), "")</f>
        <v>418.13137658041109</v>
      </c>
      <c r="F119" s="5">
        <f>IFERROR(IF(Prêt_Non_Payé*Valeurs_Entrées,Capital,""), "")</f>
        <v>338.1143573752779</v>
      </c>
      <c r="G119" s="5">
        <f>IFERROR(IF(Prêt_Non_Payé*Valeurs_Entrées,Intérêts,""), "")</f>
        <v>80.017019205133138</v>
      </c>
      <c r="H119" s="5">
        <f>IFERROR(IF(Prêt_Non_Payé*Valeurs_Entrées,Solde_de_Fin,""), "")</f>
        <v>95682.308688789344</v>
      </c>
    </row>
    <row r="120" spans="2:8">
      <c r="B120" s="2">
        <f>IFERROR(IF(Prêt_Non_Payé*Valeurs_Entrées,Numéro_Paiement,""), "")</f>
        <v>107</v>
      </c>
      <c r="C120" s="4">
        <f>IFERROR(IF(Prêt_Non_Payé*Valeurs_Entrées,Date_Paiement,""), "")</f>
        <v>48640</v>
      </c>
      <c r="D120" s="5">
        <f>IFERROR(IF(Prêt_Non_Payé*Valeurs_Entrées,Solde_de_Départ,""), "")</f>
        <v>95682.308688789344</v>
      </c>
      <c r="E120" s="5">
        <f>IFERROR(IF(Prêt_Non_Payé*Valeurs_Entrées,Paiement_mensuel,""), "")</f>
        <v>418.13137658041109</v>
      </c>
      <c r="F120" s="5">
        <f>IFERROR(IF(Prêt_Non_Payé*Valeurs_Entrées,Capital,""), "")</f>
        <v>338.39611933975738</v>
      </c>
      <c r="G120" s="5">
        <f>IFERROR(IF(Prêt_Non_Payé*Valeurs_Entrées,Intérêts,""), "")</f>
        <v>79.735257240653723</v>
      </c>
      <c r="H120" s="5">
        <f>IFERROR(IF(Prêt_Non_Payé*Valeurs_Entrées,Solde_de_Fin,""), "")</f>
        <v>95343.912569449632</v>
      </c>
    </row>
    <row r="121" spans="2:8">
      <c r="B121" s="2">
        <f>IFERROR(IF(Prêt_Non_Payé*Valeurs_Entrées,Numéro_Paiement,""), "")</f>
        <v>108</v>
      </c>
      <c r="C121" s="4">
        <f>IFERROR(IF(Prêt_Non_Payé*Valeurs_Entrées,Date_Paiement,""), "")</f>
        <v>48671</v>
      </c>
      <c r="D121" s="5">
        <f>IFERROR(IF(Prêt_Non_Payé*Valeurs_Entrées,Solde_de_Départ,""), "")</f>
        <v>95343.912569449632</v>
      </c>
      <c r="E121" s="5">
        <f>IFERROR(IF(Prêt_Non_Payé*Valeurs_Entrées,Paiement_mensuel,""), "")</f>
        <v>418.13137658041109</v>
      </c>
      <c r="F121" s="5">
        <f>IFERROR(IF(Prêt_Non_Payé*Valeurs_Entrées,Capital,""), "")</f>
        <v>338.67811610587381</v>
      </c>
      <c r="G121" s="5">
        <f>IFERROR(IF(Prêt_Non_Payé*Valeurs_Entrées,Intérêts,""), "")</f>
        <v>79.453260474537274</v>
      </c>
      <c r="H121" s="5">
        <f>IFERROR(IF(Prêt_Non_Payé*Valeurs_Entrées,Solde_de_Fin,""), "")</f>
        <v>95005.234453343757</v>
      </c>
    </row>
    <row r="122" spans="2:8">
      <c r="B122" s="2">
        <f>IFERROR(IF(Prêt_Non_Payé*Valeurs_Entrées,Numéro_Paiement,""), "")</f>
        <v>109</v>
      </c>
      <c r="C122" s="4">
        <f>IFERROR(IF(Prêt_Non_Payé*Valeurs_Entrées,Date_Paiement,""), "")</f>
        <v>48701</v>
      </c>
      <c r="D122" s="5">
        <f>IFERROR(IF(Prêt_Non_Payé*Valeurs_Entrées,Solde_de_Départ,""), "")</f>
        <v>95005.234453343757</v>
      </c>
      <c r="E122" s="5">
        <f>IFERROR(IF(Prêt_Non_Payé*Valeurs_Entrées,Paiement_mensuel,""), "")</f>
        <v>418.13137658041109</v>
      </c>
      <c r="F122" s="5">
        <f>IFERROR(IF(Prêt_Non_Payé*Valeurs_Entrées,Capital,""), "")</f>
        <v>338.96034786929539</v>
      </c>
      <c r="G122" s="5">
        <f>IFERROR(IF(Prêt_Non_Payé*Valeurs_Entrées,Intérêts,""), "")</f>
        <v>79.17102871111571</v>
      </c>
      <c r="H122" s="5">
        <f>IFERROR(IF(Prêt_Non_Payé*Valeurs_Entrées,Solde_de_Fin,""), "")</f>
        <v>94666.2741054746</v>
      </c>
    </row>
    <row r="123" spans="2:8">
      <c r="B123" s="2">
        <f>IFERROR(IF(Prêt_Non_Payé*Valeurs_Entrées,Numéro_Paiement,""), "")</f>
        <v>110</v>
      </c>
      <c r="C123" s="4">
        <f>IFERROR(IF(Prêt_Non_Payé*Valeurs_Entrées,Date_Paiement,""), "")</f>
        <v>48732</v>
      </c>
      <c r="D123" s="5">
        <f>IFERROR(IF(Prêt_Non_Payé*Valeurs_Entrées,Solde_de_Départ,""), "")</f>
        <v>94666.2741054746</v>
      </c>
      <c r="E123" s="5">
        <f>IFERROR(IF(Prêt_Non_Payé*Valeurs_Entrées,Paiement_mensuel,""), "")</f>
        <v>418.13137658041109</v>
      </c>
      <c r="F123" s="5">
        <f>IFERROR(IF(Prêt_Non_Payé*Valeurs_Entrées,Capital,""), "")</f>
        <v>339.24281482585315</v>
      </c>
      <c r="G123" s="5">
        <f>IFERROR(IF(Prêt_Non_Payé*Valeurs_Entrées,Intérêts,""), "")</f>
        <v>78.888561754557969</v>
      </c>
      <c r="H123" s="5">
        <f>IFERROR(IF(Prêt_Non_Payé*Valeurs_Entrées,Solde_de_Fin,""), "")</f>
        <v>94327.031290648752</v>
      </c>
    </row>
    <row r="124" spans="2:8">
      <c r="B124" s="2">
        <f>IFERROR(IF(Prêt_Non_Payé*Valeurs_Entrées,Numéro_Paiement,""), "")</f>
        <v>111</v>
      </c>
      <c r="C124" s="4">
        <f>IFERROR(IF(Prêt_Non_Payé*Valeurs_Entrées,Date_Paiement,""), "")</f>
        <v>48762</v>
      </c>
      <c r="D124" s="5">
        <f>IFERROR(IF(Prêt_Non_Payé*Valeurs_Entrées,Solde_de_Départ,""), "")</f>
        <v>94327.031290648752</v>
      </c>
      <c r="E124" s="5">
        <f>IFERROR(IF(Prêt_Non_Payé*Valeurs_Entrées,Paiement_mensuel,""), "")</f>
        <v>418.13137658041109</v>
      </c>
      <c r="F124" s="5">
        <f>IFERROR(IF(Prêt_Non_Payé*Valeurs_Entrées,Capital,""), "")</f>
        <v>339.52551717154137</v>
      </c>
      <c r="G124" s="5">
        <f>IFERROR(IF(Prêt_Non_Payé*Valeurs_Entrées,Intérêts,""), "")</f>
        <v>78.605859408869762</v>
      </c>
      <c r="H124" s="5">
        <f>IFERROR(IF(Prêt_Non_Payé*Valeurs_Entrées,Solde_de_Fin,""), "")</f>
        <v>93987.505773477256</v>
      </c>
    </row>
    <row r="125" spans="2:8">
      <c r="B125" s="2">
        <f>IFERROR(IF(Prêt_Non_Payé*Valeurs_Entrées,Numéro_Paiement,""), "")</f>
        <v>112</v>
      </c>
      <c r="C125" s="4">
        <f>IFERROR(IF(Prêt_Non_Payé*Valeurs_Entrées,Date_Paiement,""), "")</f>
        <v>48793</v>
      </c>
      <c r="D125" s="5">
        <f>IFERROR(IF(Prêt_Non_Payé*Valeurs_Entrées,Solde_de_Départ,""), "")</f>
        <v>93987.505773477256</v>
      </c>
      <c r="E125" s="5">
        <f>IFERROR(IF(Prêt_Non_Payé*Valeurs_Entrées,Paiement_mensuel,""), "")</f>
        <v>418.13137658041109</v>
      </c>
      <c r="F125" s="5">
        <f>IFERROR(IF(Prêt_Non_Payé*Valeurs_Entrées,Capital,""), "")</f>
        <v>339.80845510251766</v>
      </c>
      <c r="G125" s="5">
        <f>IFERROR(IF(Prêt_Non_Payé*Valeurs_Entrées,Intérêts,""), "")</f>
        <v>78.322921477893473</v>
      </c>
      <c r="H125" s="5">
        <f>IFERROR(IF(Prêt_Non_Payé*Valeurs_Entrées,Solde_de_Fin,""), "")</f>
        <v>93647.697318374805</v>
      </c>
    </row>
    <row r="126" spans="2:8">
      <c r="B126" s="2">
        <f>IFERROR(IF(Prêt_Non_Payé*Valeurs_Entrées,Numéro_Paiement,""), "")</f>
        <v>113</v>
      </c>
      <c r="C126" s="4">
        <f>IFERROR(IF(Prêt_Non_Payé*Valeurs_Entrées,Date_Paiement,""), "")</f>
        <v>48824</v>
      </c>
      <c r="D126" s="5">
        <f>IFERROR(IF(Prêt_Non_Payé*Valeurs_Entrées,Solde_de_Départ,""), "")</f>
        <v>93647.697318374805</v>
      </c>
      <c r="E126" s="5">
        <f>IFERROR(IF(Prêt_Non_Payé*Valeurs_Entrées,Paiement_mensuel,""), "")</f>
        <v>418.13137658041109</v>
      </c>
      <c r="F126" s="5">
        <f>IFERROR(IF(Prêt_Non_Payé*Valeurs_Entrées,Capital,""), "")</f>
        <v>340.09162881510304</v>
      </c>
      <c r="G126" s="5">
        <f>IFERROR(IF(Prêt_Non_Payé*Valeurs_Entrées,Intérêts,""), "")</f>
        <v>78.039747765308036</v>
      </c>
      <c r="H126" s="5">
        <f>IFERROR(IF(Prêt_Non_Payé*Valeurs_Entrées,Solde_de_Fin,""), "")</f>
        <v>93307.605689559714</v>
      </c>
    </row>
    <row r="127" spans="2:8">
      <c r="B127" s="2">
        <f>IFERROR(IF(Prêt_Non_Payé*Valeurs_Entrées,Numéro_Paiement,""), "")</f>
        <v>114</v>
      </c>
      <c r="C127" s="4">
        <f>IFERROR(IF(Prêt_Non_Payé*Valeurs_Entrées,Date_Paiement,""), "")</f>
        <v>48854</v>
      </c>
      <c r="D127" s="5">
        <f>IFERROR(IF(Prêt_Non_Payé*Valeurs_Entrées,Solde_de_Départ,""), "")</f>
        <v>93307.605689559714</v>
      </c>
      <c r="E127" s="5">
        <f>IFERROR(IF(Prêt_Non_Payé*Valeurs_Entrées,Paiement_mensuel,""), "")</f>
        <v>418.13137658041109</v>
      </c>
      <c r="F127" s="5">
        <f>IFERROR(IF(Prêt_Non_Payé*Valeurs_Entrées,Capital,""), "")</f>
        <v>340.3750385057823</v>
      </c>
      <c r="G127" s="5">
        <f>IFERROR(IF(Prêt_Non_Payé*Valeurs_Entrées,Intérêts,""), "")</f>
        <v>77.7563380746288</v>
      </c>
      <c r="H127" s="5">
        <f>IFERROR(IF(Prêt_Non_Payé*Valeurs_Entrées,Solde_de_Fin,""), "")</f>
        <v>92967.230651054037</v>
      </c>
    </row>
    <row r="128" spans="2:8">
      <c r="B128" s="2">
        <f>IFERROR(IF(Prêt_Non_Payé*Valeurs_Entrées,Numéro_Paiement,""), "")</f>
        <v>115</v>
      </c>
      <c r="C128" s="4">
        <f>IFERROR(IF(Prêt_Non_Payé*Valeurs_Entrées,Date_Paiement,""), "")</f>
        <v>48885</v>
      </c>
      <c r="D128" s="5">
        <f>IFERROR(IF(Prêt_Non_Payé*Valeurs_Entrées,Solde_de_Départ,""), "")</f>
        <v>92967.230651054037</v>
      </c>
      <c r="E128" s="5">
        <f>IFERROR(IF(Prêt_Non_Payé*Valeurs_Entrées,Paiement_mensuel,""), "")</f>
        <v>418.13137658041109</v>
      </c>
      <c r="F128" s="5">
        <f>IFERROR(IF(Prêt_Non_Payé*Valeurs_Entrées,Capital,""), "")</f>
        <v>340.65868437120378</v>
      </c>
      <c r="G128" s="5">
        <f>IFERROR(IF(Prêt_Non_Payé*Valeurs_Entrées,Intérêts,""), "")</f>
        <v>77.472692209207295</v>
      </c>
      <c r="H128" s="5">
        <f>IFERROR(IF(Prêt_Non_Payé*Valeurs_Entrées,Solde_de_Fin,""), "")</f>
        <v>92626.571966682925</v>
      </c>
    </row>
    <row r="129" spans="2:8">
      <c r="B129" s="2">
        <f>IFERROR(IF(Prêt_Non_Payé*Valeurs_Entrées,Numéro_Paiement,""), "")</f>
        <v>116</v>
      </c>
      <c r="C129" s="4">
        <f>IFERROR(IF(Prêt_Non_Payé*Valeurs_Entrées,Date_Paiement,""), "")</f>
        <v>48915</v>
      </c>
      <c r="D129" s="5">
        <f>IFERROR(IF(Prêt_Non_Payé*Valeurs_Entrées,Solde_de_Départ,""), "")</f>
        <v>92626.571966682925</v>
      </c>
      <c r="E129" s="5">
        <f>IFERROR(IF(Prêt_Non_Payé*Valeurs_Entrées,Paiement_mensuel,""), "")</f>
        <v>418.13137658041109</v>
      </c>
      <c r="F129" s="5">
        <f>IFERROR(IF(Prêt_Non_Payé*Valeurs_Entrées,Capital,""), "")</f>
        <v>340.94256660817979</v>
      </c>
      <c r="G129" s="5">
        <f>IFERROR(IF(Prêt_Non_Payé*Valeurs_Entrées,Intérêts,""), "")</f>
        <v>77.188809972231283</v>
      </c>
      <c r="H129" s="5">
        <f>IFERROR(IF(Prêt_Non_Payé*Valeurs_Entrées,Solde_de_Fin,""), "")</f>
        <v>92285.629400074715</v>
      </c>
    </row>
    <row r="130" spans="2:8">
      <c r="B130" s="2">
        <f>IFERROR(IF(Prêt_Non_Payé*Valeurs_Entrées,Numéro_Paiement,""), "")</f>
        <v>117</v>
      </c>
      <c r="C130" s="4">
        <f>IFERROR(IF(Prêt_Non_Payé*Valeurs_Entrées,Date_Paiement,""), "")</f>
        <v>48946</v>
      </c>
      <c r="D130" s="5">
        <f>IFERROR(IF(Prêt_Non_Payé*Valeurs_Entrées,Solde_de_Départ,""), "")</f>
        <v>92285.629400074715</v>
      </c>
      <c r="E130" s="5">
        <f>IFERROR(IF(Prêt_Non_Payé*Valeurs_Entrées,Paiement_mensuel,""), "")</f>
        <v>418.13137658041109</v>
      </c>
      <c r="F130" s="5">
        <f>IFERROR(IF(Prêt_Non_Payé*Valeurs_Entrées,Capital,""), "")</f>
        <v>341.2266854136866</v>
      </c>
      <c r="G130" s="5">
        <f>IFERROR(IF(Prêt_Non_Payé*Valeurs_Entrées,Intérêts,""), "")</f>
        <v>76.90469116672449</v>
      </c>
      <c r="H130" s="5">
        <f>IFERROR(IF(Prêt_Non_Payé*Valeurs_Entrées,Solde_de_Fin,""), "")</f>
        <v>91944.402714661002</v>
      </c>
    </row>
    <row r="131" spans="2:8">
      <c r="B131" s="2">
        <f>IFERROR(IF(Prêt_Non_Payé*Valeurs_Entrées,Numéro_Paiement,""), "")</f>
        <v>118</v>
      </c>
      <c r="C131" s="4">
        <f>IFERROR(IF(Prêt_Non_Payé*Valeurs_Entrées,Date_Paiement,""), "")</f>
        <v>48977</v>
      </c>
      <c r="D131" s="5">
        <f>IFERROR(IF(Prêt_Non_Payé*Valeurs_Entrées,Solde_de_Départ,""), "")</f>
        <v>91944.402714661002</v>
      </c>
      <c r="E131" s="5">
        <f>IFERROR(IF(Prêt_Non_Payé*Valeurs_Entrées,Paiement_mensuel,""), "")</f>
        <v>418.13137658041109</v>
      </c>
      <c r="F131" s="5">
        <f>IFERROR(IF(Prêt_Non_Payé*Valeurs_Entrées,Capital,""), "")</f>
        <v>341.51104098486468</v>
      </c>
      <c r="G131" s="5">
        <f>IFERROR(IF(Prêt_Non_Payé*Valeurs_Entrées,Intérêts,""), "")</f>
        <v>76.620335595546408</v>
      </c>
      <c r="H131" s="5">
        <f>IFERROR(IF(Prêt_Non_Payé*Valeurs_Entrées,Solde_de_Fin,""), "")</f>
        <v>91602.891673676335</v>
      </c>
    </row>
    <row r="132" spans="2:8">
      <c r="B132" s="2">
        <f>IFERROR(IF(Prêt_Non_Payé*Valeurs_Entrées,Numéro_Paiement,""), "")</f>
        <v>119</v>
      </c>
      <c r="C132" s="4">
        <f>IFERROR(IF(Prêt_Non_Payé*Valeurs_Entrées,Date_Paiement,""), "")</f>
        <v>49005</v>
      </c>
      <c r="D132" s="5">
        <f>IFERROR(IF(Prêt_Non_Payé*Valeurs_Entrées,Solde_de_Départ,""), "")</f>
        <v>91602.891673676335</v>
      </c>
      <c r="E132" s="5">
        <f>IFERROR(IF(Prêt_Non_Payé*Valeurs_Entrées,Paiement_mensuel,""), "")</f>
        <v>418.13137658041109</v>
      </c>
      <c r="F132" s="5">
        <f>IFERROR(IF(Prêt_Non_Payé*Valeurs_Entrées,Capital,""), "")</f>
        <v>341.79563351901874</v>
      </c>
      <c r="G132" s="5">
        <f>IFERROR(IF(Prêt_Non_Payé*Valeurs_Entrées,Intérêts,""), "")</f>
        <v>76.33574306139235</v>
      </c>
      <c r="H132" s="5">
        <f>IFERROR(IF(Prêt_Non_Payé*Valeurs_Entrées,Solde_de_Fin,""), "")</f>
        <v>91261.096040157281</v>
      </c>
    </row>
    <row r="133" spans="2:8">
      <c r="B133" s="2">
        <f>IFERROR(IF(Prêt_Non_Payé*Valeurs_Entrées,Numéro_Paiement,""), "")</f>
        <v>120</v>
      </c>
      <c r="C133" s="4">
        <f>IFERROR(IF(Prêt_Non_Payé*Valeurs_Entrées,Date_Paiement,""), "")</f>
        <v>49036</v>
      </c>
      <c r="D133" s="5">
        <f>IFERROR(IF(Prêt_Non_Payé*Valeurs_Entrées,Solde_de_Départ,""), "")</f>
        <v>91261.096040157281</v>
      </c>
      <c r="E133" s="5">
        <f>IFERROR(IF(Prêt_Non_Payé*Valeurs_Entrées,Paiement_mensuel,""), "")</f>
        <v>418.13137658041109</v>
      </c>
      <c r="F133" s="5">
        <f>IFERROR(IF(Prêt_Non_Payé*Valeurs_Entrées,Capital,""), "")</f>
        <v>342.08046321361792</v>
      </c>
      <c r="G133" s="5">
        <f>IFERROR(IF(Prêt_Non_Payé*Valeurs_Entrées,Intérêts,""), "")</f>
        <v>76.050913366793182</v>
      </c>
      <c r="H133" s="5">
        <f>IFERROR(IF(Prêt_Non_Payé*Valeurs_Entrées,Solde_de_Fin,""), "")</f>
        <v>90919.01557694377</v>
      </c>
    </row>
    <row r="134" spans="2:8">
      <c r="B134" s="2">
        <f>IFERROR(IF(Prêt_Non_Payé*Valeurs_Entrées,Numéro_Paiement,""), "")</f>
        <v>121</v>
      </c>
      <c r="C134" s="4">
        <f>IFERROR(IF(Prêt_Non_Payé*Valeurs_Entrées,Date_Paiement,""), "")</f>
        <v>49066</v>
      </c>
      <c r="D134" s="5">
        <f>IFERROR(IF(Prêt_Non_Payé*Valeurs_Entrées,Solde_de_Départ,""), "")</f>
        <v>90919.01557694377</v>
      </c>
      <c r="E134" s="5">
        <f>IFERROR(IF(Prêt_Non_Payé*Valeurs_Entrées,Paiement_mensuel,""), "")</f>
        <v>418.13137658041109</v>
      </c>
      <c r="F134" s="5">
        <f>IFERROR(IF(Prêt_Non_Payé*Valeurs_Entrées,Capital,""), "")</f>
        <v>342.36553026629588</v>
      </c>
      <c r="G134" s="5">
        <f>IFERROR(IF(Prêt_Non_Payé*Valeurs_Entrées,Intérêts,""), "")</f>
        <v>75.765846314115166</v>
      </c>
      <c r="H134" s="5">
        <f>IFERROR(IF(Prêt_Non_Payé*Valeurs_Entrées,Solde_de_Fin,""), "")</f>
        <v>90576.650046677474</v>
      </c>
    </row>
    <row r="135" spans="2:8">
      <c r="B135" s="2">
        <f>IFERROR(IF(Prêt_Non_Payé*Valeurs_Entrées,Numéro_Paiement,""), "")</f>
        <v>122</v>
      </c>
      <c r="C135" s="4">
        <f>IFERROR(IF(Prêt_Non_Payé*Valeurs_Entrées,Date_Paiement,""), "")</f>
        <v>49097</v>
      </c>
      <c r="D135" s="5">
        <f>IFERROR(IF(Prêt_Non_Payé*Valeurs_Entrées,Solde_de_Départ,""), "")</f>
        <v>90576.650046677474</v>
      </c>
      <c r="E135" s="5">
        <f>IFERROR(IF(Prêt_Non_Payé*Valeurs_Entrées,Paiement_mensuel,""), "")</f>
        <v>418.13137658041109</v>
      </c>
      <c r="F135" s="5">
        <f>IFERROR(IF(Prêt_Non_Payé*Valeurs_Entrées,Capital,""), "")</f>
        <v>342.65083487485117</v>
      </c>
      <c r="G135" s="5">
        <f>IFERROR(IF(Prêt_Non_Payé*Valeurs_Entrées,Intérêts,""), "")</f>
        <v>75.480541705559929</v>
      </c>
      <c r="H135" s="5">
        <f>IFERROR(IF(Prêt_Non_Payé*Valeurs_Entrées,Solde_de_Fin,""), "")</f>
        <v>90233.999211802715</v>
      </c>
    </row>
    <row r="136" spans="2:8">
      <c r="B136" s="2">
        <f>IFERROR(IF(Prêt_Non_Payé*Valeurs_Entrées,Numéro_Paiement,""), "")</f>
        <v>123</v>
      </c>
      <c r="C136" s="4">
        <f>IFERROR(IF(Prêt_Non_Payé*Valeurs_Entrées,Date_Paiement,""), "")</f>
        <v>49127</v>
      </c>
      <c r="D136" s="5">
        <f>IFERROR(IF(Prêt_Non_Payé*Valeurs_Entrées,Solde_de_Départ,""), "")</f>
        <v>90233.999211802715</v>
      </c>
      <c r="E136" s="5">
        <f>IFERROR(IF(Prêt_Non_Payé*Valeurs_Entrées,Paiement_mensuel,""), "")</f>
        <v>418.13137658041109</v>
      </c>
      <c r="F136" s="5">
        <f>IFERROR(IF(Prêt_Non_Payé*Valeurs_Entrées,Capital,""), "")</f>
        <v>342.93637723724692</v>
      </c>
      <c r="G136" s="5">
        <f>IFERROR(IF(Prêt_Non_Payé*Valeurs_Entrées,Intérêts,""), "")</f>
        <v>75.194999343164199</v>
      </c>
      <c r="H136" s="5">
        <f>IFERROR(IF(Prêt_Non_Payé*Valeurs_Entrées,Solde_de_Fin,""), "")</f>
        <v>89891.062834565484</v>
      </c>
    </row>
    <row r="137" spans="2:8">
      <c r="B137" s="2">
        <f>IFERROR(IF(Prêt_Non_Payé*Valeurs_Entrées,Numéro_Paiement,""), "")</f>
        <v>124</v>
      </c>
      <c r="C137" s="4">
        <f>IFERROR(IF(Prêt_Non_Payé*Valeurs_Entrées,Date_Paiement,""), "")</f>
        <v>49158</v>
      </c>
      <c r="D137" s="5">
        <f>IFERROR(IF(Prêt_Non_Payé*Valeurs_Entrées,Solde_de_Départ,""), "")</f>
        <v>89891.062834565484</v>
      </c>
      <c r="E137" s="5">
        <f>IFERROR(IF(Prêt_Non_Payé*Valeurs_Entrées,Paiement_mensuel,""), "")</f>
        <v>418.13137658041109</v>
      </c>
      <c r="F137" s="5">
        <f>IFERROR(IF(Prêt_Non_Payé*Valeurs_Entrées,Capital,""), "")</f>
        <v>343.2221575516113</v>
      </c>
      <c r="G137" s="5">
        <f>IFERROR(IF(Prêt_Non_Payé*Valeurs_Entrées,Intérêts,""), "")</f>
        <v>74.909219028799839</v>
      </c>
      <c r="H137" s="5">
        <f>IFERROR(IF(Prêt_Non_Payé*Valeurs_Entrées,Solde_de_Fin,""), "")</f>
        <v>89547.84067701397</v>
      </c>
    </row>
    <row r="138" spans="2:8">
      <c r="B138" s="2">
        <f>IFERROR(IF(Prêt_Non_Payé*Valeurs_Entrées,Numéro_Paiement,""), "")</f>
        <v>125</v>
      </c>
      <c r="C138" s="4">
        <f>IFERROR(IF(Prêt_Non_Payé*Valeurs_Entrées,Date_Paiement,""), "")</f>
        <v>49189</v>
      </c>
      <c r="D138" s="5">
        <f>IFERROR(IF(Prêt_Non_Payé*Valeurs_Entrées,Solde_de_Départ,""), "")</f>
        <v>89547.84067701397</v>
      </c>
      <c r="E138" s="5">
        <f>IFERROR(IF(Prêt_Non_Payé*Valeurs_Entrées,Paiement_mensuel,""), "")</f>
        <v>418.13137658041109</v>
      </c>
      <c r="F138" s="5">
        <f>IFERROR(IF(Prêt_Non_Payé*Valeurs_Entrées,Capital,""), "")</f>
        <v>343.50817601623766</v>
      </c>
      <c r="G138" s="5">
        <f>IFERROR(IF(Prêt_Non_Payé*Valeurs_Entrées,Intérêts,""), "")</f>
        <v>74.623200564173487</v>
      </c>
      <c r="H138" s="5">
        <f>IFERROR(IF(Prêt_Non_Payé*Valeurs_Entrées,Solde_de_Fin,""), "")</f>
        <v>89204.332500997814</v>
      </c>
    </row>
    <row r="139" spans="2:8">
      <c r="B139" s="2">
        <f>IFERROR(IF(Prêt_Non_Payé*Valeurs_Entrées,Numéro_Paiement,""), "")</f>
        <v>126</v>
      </c>
      <c r="C139" s="4">
        <f>IFERROR(IF(Prêt_Non_Payé*Valeurs_Entrées,Date_Paiement,""), "")</f>
        <v>49219</v>
      </c>
      <c r="D139" s="5">
        <f>IFERROR(IF(Prêt_Non_Payé*Valeurs_Entrées,Solde_de_Départ,""), "")</f>
        <v>89204.332500997814</v>
      </c>
      <c r="E139" s="5">
        <f>IFERROR(IF(Prêt_Non_Payé*Valeurs_Entrées,Paiement_mensuel,""), "")</f>
        <v>418.13137658041109</v>
      </c>
      <c r="F139" s="5">
        <f>IFERROR(IF(Prêt_Non_Payé*Valeurs_Entrées,Capital,""), "")</f>
        <v>343.79443282958448</v>
      </c>
      <c r="G139" s="5">
        <f>IFERROR(IF(Prêt_Non_Payé*Valeurs_Entrées,Intérêts,""), "")</f>
        <v>74.33694375082662</v>
      </c>
      <c r="H139" s="5">
        <f>IFERROR(IF(Prêt_Non_Payé*Valeurs_Entrées,Solde_de_Fin,""), "")</f>
        <v>88860.538068168273</v>
      </c>
    </row>
    <row r="140" spans="2:8">
      <c r="B140" s="2">
        <f>IFERROR(IF(Prêt_Non_Payé*Valeurs_Entrées,Numéro_Paiement,""), "")</f>
        <v>127</v>
      </c>
      <c r="C140" s="4">
        <f>IFERROR(IF(Prêt_Non_Payé*Valeurs_Entrées,Date_Paiement,""), "")</f>
        <v>49250</v>
      </c>
      <c r="D140" s="5">
        <f>IFERROR(IF(Prêt_Non_Payé*Valeurs_Entrées,Solde_de_Départ,""), "")</f>
        <v>88860.538068168273</v>
      </c>
      <c r="E140" s="5">
        <f>IFERROR(IF(Prêt_Non_Payé*Valeurs_Entrées,Paiement_mensuel,""), "")</f>
        <v>418.13137658041109</v>
      </c>
      <c r="F140" s="5">
        <f>IFERROR(IF(Prêt_Non_Payé*Valeurs_Entrées,Capital,""), "")</f>
        <v>344.08092819027576</v>
      </c>
      <c r="G140" s="5">
        <f>IFERROR(IF(Prêt_Non_Payé*Valeurs_Entrées,Intérêts,""), "")</f>
        <v>74.050448390135315</v>
      </c>
      <c r="H140" s="5">
        <f>IFERROR(IF(Prêt_Non_Payé*Valeurs_Entrées,Solde_de_Fin,""), "")</f>
        <v>88516.457139977952</v>
      </c>
    </row>
    <row r="141" spans="2:8">
      <c r="B141" s="2">
        <f>IFERROR(IF(Prêt_Non_Payé*Valeurs_Entrées,Numéro_Paiement,""), "")</f>
        <v>128</v>
      </c>
      <c r="C141" s="4">
        <f>IFERROR(IF(Prêt_Non_Payé*Valeurs_Entrées,Date_Paiement,""), "")</f>
        <v>49280</v>
      </c>
      <c r="D141" s="5">
        <f>IFERROR(IF(Prêt_Non_Payé*Valeurs_Entrées,Solde_de_Départ,""), "")</f>
        <v>88516.457139977952</v>
      </c>
      <c r="E141" s="5">
        <f>IFERROR(IF(Prêt_Non_Payé*Valeurs_Entrées,Paiement_mensuel,""), "")</f>
        <v>418.13137658041109</v>
      </c>
      <c r="F141" s="5">
        <f>IFERROR(IF(Prêt_Non_Payé*Valeurs_Entrées,Capital,""), "")</f>
        <v>344.36766229710105</v>
      </c>
      <c r="G141" s="5">
        <f>IFERROR(IF(Prêt_Non_Payé*Valeurs_Entrées,Intérêts,""), "")</f>
        <v>73.76371428331008</v>
      </c>
      <c r="H141" s="5">
        <f>IFERROR(IF(Prêt_Non_Payé*Valeurs_Entrées,Solde_de_Fin,""), "")</f>
        <v>88172.0894776809</v>
      </c>
    </row>
    <row r="142" spans="2:8">
      <c r="B142" s="2">
        <f>IFERROR(IF(Prêt_Non_Payé*Valeurs_Entrées,Numéro_Paiement,""), "")</f>
        <v>129</v>
      </c>
      <c r="C142" s="4">
        <f>IFERROR(IF(Prêt_Non_Payé*Valeurs_Entrées,Date_Paiement,""), "")</f>
        <v>49311</v>
      </c>
      <c r="D142" s="5">
        <f>IFERROR(IF(Prêt_Non_Payé*Valeurs_Entrées,Solde_de_Départ,""), "")</f>
        <v>88172.0894776809</v>
      </c>
      <c r="E142" s="5">
        <f>IFERROR(IF(Prêt_Non_Payé*Valeurs_Entrées,Paiement_mensuel,""), "")</f>
        <v>418.13137658041109</v>
      </c>
      <c r="F142" s="5">
        <f>IFERROR(IF(Prêt_Non_Payé*Valeurs_Entrées,Capital,""), "")</f>
        <v>344.65463534901528</v>
      </c>
      <c r="G142" s="5">
        <f>IFERROR(IF(Prêt_Non_Payé*Valeurs_Entrées,Intérêts,""), "")</f>
        <v>73.476741231395835</v>
      </c>
      <c r="H142" s="5">
        <f>IFERROR(IF(Prêt_Non_Payé*Valeurs_Entrées,Solde_de_Fin,""), "")</f>
        <v>87827.434842331888</v>
      </c>
    </row>
    <row r="143" spans="2:8">
      <c r="B143" s="2">
        <f>IFERROR(IF(Prêt_Non_Payé*Valeurs_Entrées,Numéro_Paiement,""), "")</f>
        <v>130</v>
      </c>
      <c r="C143" s="4">
        <f>IFERROR(IF(Prêt_Non_Payé*Valeurs_Entrées,Date_Paiement,""), "")</f>
        <v>49342</v>
      </c>
      <c r="D143" s="5">
        <f>IFERROR(IF(Prêt_Non_Payé*Valeurs_Entrées,Solde_de_Départ,""), "")</f>
        <v>87827.434842331888</v>
      </c>
      <c r="E143" s="5">
        <f>IFERROR(IF(Prêt_Non_Payé*Valeurs_Entrées,Paiement_mensuel,""), "")</f>
        <v>418.13137658041109</v>
      </c>
      <c r="F143" s="5">
        <f>IFERROR(IF(Prêt_Non_Payé*Valeurs_Entrées,Capital,""), "")</f>
        <v>344.94184754513947</v>
      </c>
      <c r="G143" s="5">
        <f>IFERROR(IF(Prêt_Non_Payé*Valeurs_Entrées,Intérêts,""), "")</f>
        <v>73.189529035271647</v>
      </c>
      <c r="H143" s="5">
        <f>IFERROR(IF(Prêt_Non_Payé*Valeurs_Entrées,Solde_de_Fin,""), "")</f>
        <v>87482.492994786822</v>
      </c>
    </row>
    <row r="144" spans="2:8">
      <c r="B144" s="2">
        <f>IFERROR(IF(Prêt_Non_Payé*Valeurs_Entrées,Numéro_Paiement,""), "")</f>
        <v>131</v>
      </c>
      <c r="C144" s="4">
        <f>IFERROR(IF(Prêt_Non_Payé*Valeurs_Entrées,Date_Paiement,""), "")</f>
        <v>49370</v>
      </c>
      <c r="D144" s="5">
        <f>IFERROR(IF(Prêt_Non_Payé*Valeurs_Entrées,Solde_de_Départ,""), "")</f>
        <v>87482.492994786822</v>
      </c>
      <c r="E144" s="5">
        <f>IFERROR(IF(Prêt_Non_Payé*Valeurs_Entrées,Paiement_mensuel,""), "")</f>
        <v>418.13137658041109</v>
      </c>
      <c r="F144" s="5">
        <f>IFERROR(IF(Prêt_Non_Payé*Valeurs_Entrées,Capital,""), "")</f>
        <v>345.22929908476044</v>
      </c>
      <c r="G144" s="5">
        <f>IFERROR(IF(Prêt_Non_Payé*Valeurs_Entrées,Intérêts,""), "")</f>
        <v>72.902077495650687</v>
      </c>
      <c r="H144" s="5">
        <f>IFERROR(IF(Prêt_Non_Payé*Valeurs_Entrées,Solde_de_Fin,""), "")</f>
        <v>87137.263695702146</v>
      </c>
    </row>
    <row r="145" spans="2:8">
      <c r="B145" s="2">
        <f>IFERROR(IF(Prêt_Non_Payé*Valeurs_Entrées,Numéro_Paiement,""), "")</f>
        <v>132</v>
      </c>
      <c r="C145" s="4">
        <f>IFERROR(IF(Prêt_Non_Payé*Valeurs_Entrées,Date_Paiement,""), "")</f>
        <v>49401</v>
      </c>
      <c r="D145" s="5">
        <f>IFERROR(IF(Prêt_Non_Payé*Valeurs_Entrées,Solde_de_Départ,""), "")</f>
        <v>87137.263695702146</v>
      </c>
      <c r="E145" s="5">
        <f>IFERROR(IF(Prêt_Non_Payé*Valeurs_Entrées,Paiement_mensuel,""), "")</f>
        <v>418.13137658041109</v>
      </c>
      <c r="F145" s="5">
        <f>IFERROR(IF(Prêt_Non_Payé*Valeurs_Entrées,Capital,""), "")</f>
        <v>345.51699016733102</v>
      </c>
      <c r="G145" s="5">
        <f>IFERROR(IF(Prêt_Non_Payé*Valeurs_Entrées,Intérêts,""), "")</f>
        <v>72.614386413080055</v>
      </c>
      <c r="H145" s="5">
        <f>IFERROR(IF(Prêt_Non_Payé*Valeurs_Entrées,Solde_de_Fin,""), "")</f>
        <v>86791.746705534839</v>
      </c>
    </row>
    <row r="146" spans="2:8">
      <c r="B146" s="2">
        <f>IFERROR(IF(Prêt_Non_Payé*Valeurs_Entrées,Numéro_Paiement,""), "")</f>
        <v>133</v>
      </c>
      <c r="C146" s="4">
        <f>IFERROR(IF(Prêt_Non_Payé*Valeurs_Entrées,Date_Paiement,""), "")</f>
        <v>49431</v>
      </c>
      <c r="D146" s="5">
        <f>IFERROR(IF(Prêt_Non_Payé*Valeurs_Entrées,Solde_de_Départ,""), "")</f>
        <v>86791.746705534839</v>
      </c>
      <c r="E146" s="5">
        <f>IFERROR(IF(Prêt_Non_Payé*Valeurs_Entrées,Paiement_mensuel,""), "")</f>
        <v>418.13137658041109</v>
      </c>
      <c r="F146" s="5">
        <f>IFERROR(IF(Prêt_Non_Payé*Valeurs_Entrées,Capital,""), "")</f>
        <v>345.80492099247044</v>
      </c>
      <c r="G146" s="5">
        <f>IFERROR(IF(Prêt_Non_Payé*Valeurs_Entrées,Intérêts,""), "")</f>
        <v>72.326455587940615</v>
      </c>
      <c r="H146" s="5">
        <f>IFERROR(IF(Prêt_Non_Payé*Valeurs_Entrées,Solde_de_Fin,""), "")</f>
        <v>86445.941784542403</v>
      </c>
    </row>
    <row r="147" spans="2:8">
      <c r="B147" s="2">
        <f>IFERROR(IF(Prêt_Non_Payé*Valeurs_Entrées,Numéro_Paiement,""), "")</f>
        <v>134</v>
      </c>
      <c r="C147" s="4">
        <f>IFERROR(IF(Prêt_Non_Payé*Valeurs_Entrées,Date_Paiement,""), "")</f>
        <v>49462</v>
      </c>
      <c r="D147" s="5">
        <f>IFERROR(IF(Prêt_Non_Payé*Valeurs_Entrées,Solde_de_Départ,""), "")</f>
        <v>86445.941784542403</v>
      </c>
      <c r="E147" s="5">
        <f>IFERROR(IF(Prêt_Non_Payé*Valeurs_Entrées,Paiement_mensuel,""), "")</f>
        <v>418.13137658041109</v>
      </c>
      <c r="F147" s="5">
        <f>IFERROR(IF(Prêt_Non_Payé*Valeurs_Entrées,Capital,""), "")</f>
        <v>346.09309175996418</v>
      </c>
      <c r="G147" s="5">
        <f>IFERROR(IF(Prêt_Non_Payé*Valeurs_Entrées,Intérêts,""), "")</f>
        <v>72.038284820446876</v>
      </c>
      <c r="H147" s="5">
        <f>IFERROR(IF(Prêt_Non_Payé*Valeurs_Entrées,Solde_de_Fin,""), "")</f>
        <v>86099.848692782543</v>
      </c>
    </row>
    <row r="148" spans="2:8">
      <c r="B148" s="2">
        <f>IFERROR(IF(Prêt_Non_Payé*Valeurs_Entrées,Numéro_Paiement,""), "")</f>
        <v>135</v>
      </c>
      <c r="C148" s="4">
        <f>IFERROR(IF(Prêt_Non_Payé*Valeurs_Entrées,Date_Paiement,""), "")</f>
        <v>49492</v>
      </c>
      <c r="D148" s="5">
        <f>IFERROR(IF(Prêt_Non_Payé*Valeurs_Entrées,Solde_de_Départ,""), "")</f>
        <v>86099.848692782543</v>
      </c>
      <c r="E148" s="5">
        <f>IFERROR(IF(Prêt_Non_Payé*Valeurs_Entrées,Paiement_mensuel,""), "")</f>
        <v>418.13137658041109</v>
      </c>
      <c r="F148" s="5">
        <f>IFERROR(IF(Prêt_Non_Payé*Valeurs_Entrées,Capital,""), "")</f>
        <v>346.38150266976419</v>
      </c>
      <c r="G148" s="5">
        <f>IFERROR(IF(Prêt_Non_Payé*Valeurs_Entrées,Intérêts,""), "")</f>
        <v>71.749873910646926</v>
      </c>
      <c r="H148" s="5">
        <f>IFERROR(IF(Prêt_Non_Payé*Valeurs_Entrées,Solde_de_Fin,""), "")</f>
        <v>85753.46719011286</v>
      </c>
    </row>
    <row r="149" spans="2:8">
      <c r="B149" s="2">
        <f>IFERROR(IF(Prêt_Non_Payé*Valeurs_Entrées,Numéro_Paiement,""), "")</f>
        <v>136</v>
      </c>
      <c r="C149" s="4">
        <f>IFERROR(IF(Prêt_Non_Payé*Valeurs_Entrées,Date_Paiement,""), "")</f>
        <v>49523</v>
      </c>
      <c r="D149" s="5">
        <f>IFERROR(IF(Prêt_Non_Payé*Valeurs_Entrées,Solde_de_Départ,""), "")</f>
        <v>85753.46719011286</v>
      </c>
      <c r="E149" s="5">
        <f>IFERROR(IF(Prêt_Non_Payé*Valeurs_Entrées,Paiement_mensuel,""), "")</f>
        <v>418.13137658041109</v>
      </c>
      <c r="F149" s="5">
        <f>IFERROR(IF(Prêt_Non_Payé*Valeurs_Entrées,Capital,""), "")</f>
        <v>346.67015392198897</v>
      </c>
      <c r="G149" s="5">
        <f>IFERROR(IF(Prêt_Non_Payé*Valeurs_Entrées,Intérêts,""), "")</f>
        <v>71.461222658422116</v>
      </c>
      <c r="H149" s="5">
        <f>IFERROR(IF(Prêt_Non_Payé*Valeurs_Entrées,Solde_de_Fin,""), "")</f>
        <v>85406.797036190896</v>
      </c>
    </row>
    <row r="150" spans="2:8">
      <c r="B150" s="2">
        <f>IFERROR(IF(Prêt_Non_Payé*Valeurs_Entrées,Numéro_Paiement,""), "")</f>
        <v>137</v>
      </c>
      <c r="C150" s="4">
        <f>IFERROR(IF(Prêt_Non_Payé*Valeurs_Entrées,Date_Paiement,""), "")</f>
        <v>49554</v>
      </c>
      <c r="D150" s="5">
        <f>IFERROR(IF(Prêt_Non_Payé*Valeurs_Entrées,Solde_de_Départ,""), "")</f>
        <v>85406.797036190896</v>
      </c>
      <c r="E150" s="5">
        <f>IFERROR(IF(Prêt_Non_Payé*Valeurs_Entrées,Paiement_mensuel,""), "")</f>
        <v>418.13137658041109</v>
      </c>
      <c r="F150" s="5">
        <f>IFERROR(IF(Prêt_Non_Payé*Valeurs_Entrées,Capital,""), "")</f>
        <v>346.95904571692398</v>
      </c>
      <c r="G150" s="5">
        <f>IFERROR(IF(Prêt_Non_Payé*Valeurs_Entrées,Intérêts,""), "")</f>
        <v>71.172330863487119</v>
      </c>
      <c r="H150" s="5">
        <f>IFERROR(IF(Prêt_Non_Payé*Valeurs_Entrées,Solde_de_Fin,""), "")</f>
        <v>85059.837990474</v>
      </c>
    </row>
    <row r="151" spans="2:8">
      <c r="B151" s="2">
        <f>IFERROR(IF(Prêt_Non_Payé*Valeurs_Entrées,Numéro_Paiement,""), "")</f>
        <v>138</v>
      </c>
      <c r="C151" s="4">
        <f>IFERROR(IF(Prêt_Non_Payé*Valeurs_Entrées,Date_Paiement,""), "")</f>
        <v>49584</v>
      </c>
      <c r="D151" s="5">
        <f>IFERROR(IF(Prêt_Non_Payé*Valeurs_Entrées,Solde_de_Départ,""), "")</f>
        <v>85059.837990474</v>
      </c>
      <c r="E151" s="5">
        <f>IFERROR(IF(Prêt_Non_Payé*Valeurs_Entrées,Paiement_mensuel,""), "")</f>
        <v>418.13137658041109</v>
      </c>
      <c r="F151" s="5">
        <f>IFERROR(IF(Prêt_Non_Payé*Valeurs_Entrées,Capital,""), "")</f>
        <v>347.2481782550214</v>
      </c>
      <c r="G151" s="5">
        <f>IFERROR(IF(Prêt_Non_Payé*Valeurs_Entrées,Intérêts,""), "")</f>
        <v>70.883198325389699</v>
      </c>
      <c r="H151" s="5">
        <f>IFERROR(IF(Prêt_Non_Payé*Valeurs_Entrées,Solde_de_Fin,""), "")</f>
        <v>84712.589812219114</v>
      </c>
    </row>
    <row r="152" spans="2:8">
      <c r="B152" s="2">
        <f>IFERROR(IF(Prêt_Non_Payé*Valeurs_Entrées,Numéro_Paiement,""), "")</f>
        <v>139</v>
      </c>
      <c r="C152" s="4">
        <f>IFERROR(IF(Prêt_Non_Payé*Valeurs_Entrées,Date_Paiement,""), "")</f>
        <v>49615</v>
      </c>
      <c r="D152" s="5">
        <f>IFERROR(IF(Prêt_Non_Payé*Valeurs_Entrées,Solde_de_Départ,""), "")</f>
        <v>84712.589812219114</v>
      </c>
      <c r="E152" s="5">
        <f>IFERROR(IF(Prêt_Non_Payé*Valeurs_Entrées,Paiement_mensuel,""), "")</f>
        <v>418.13137658041109</v>
      </c>
      <c r="F152" s="5">
        <f>IFERROR(IF(Prêt_Non_Payé*Valeurs_Entrées,Capital,""), "")</f>
        <v>347.53755173690064</v>
      </c>
      <c r="G152" s="5">
        <f>IFERROR(IF(Prêt_Non_Payé*Valeurs_Entrées,Intérêts,""), "")</f>
        <v>70.593824843510504</v>
      </c>
      <c r="H152" s="5">
        <f>IFERROR(IF(Prêt_Non_Payé*Valeurs_Entrées,Solde_de_Fin,""), "")</f>
        <v>84365.052260482276</v>
      </c>
    </row>
    <row r="153" spans="2:8">
      <c r="B153" s="2">
        <f>IFERROR(IF(Prêt_Non_Payé*Valeurs_Entrées,Numéro_Paiement,""), "")</f>
        <v>140</v>
      </c>
      <c r="C153" s="4">
        <f>IFERROR(IF(Prêt_Non_Payé*Valeurs_Entrées,Date_Paiement,""), "")</f>
        <v>49645</v>
      </c>
      <c r="D153" s="5">
        <f>IFERROR(IF(Prêt_Non_Payé*Valeurs_Entrées,Solde_de_Départ,""), "")</f>
        <v>84365.052260482276</v>
      </c>
      <c r="E153" s="5">
        <f>IFERROR(IF(Prêt_Non_Payé*Valeurs_Entrées,Paiement_mensuel,""), "")</f>
        <v>418.13137658041109</v>
      </c>
      <c r="F153" s="5">
        <f>IFERROR(IF(Prêt_Non_Payé*Valeurs_Entrées,Capital,""), "")</f>
        <v>347.827166363348</v>
      </c>
      <c r="G153" s="5">
        <f>IFERROR(IF(Prêt_Non_Payé*Valeurs_Entrées,Intérêts,""), "")</f>
        <v>70.304210217063087</v>
      </c>
      <c r="H153" s="5">
        <f>IFERROR(IF(Prêt_Non_Payé*Valeurs_Entrées,Solde_de_Fin,""), "")</f>
        <v>84017.225094118941</v>
      </c>
    </row>
    <row r="154" spans="2:8">
      <c r="B154" s="2">
        <f>IFERROR(IF(Prêt_Non_Payé*Valeurs_Entrées,Numéro_Paiement,""), "")</f>
        <v>141</v>
      </c>
      <c r="C154" s="4">
        <f>IFERROR(IF(Prêt_Non_Payé*Valeurs_Entrées,Date_Paiement,""), "")</f>
        <v>49676</v>
      </c>
      <c r="D154" s="5">
        <f>IFERROR(IF(Prêt_Non_Payé*Valeurs_Entrées,Solde_de_Départ,""), "")</f>
        <v>84017.225094118941</v>
      </c>
      <c r="E154" s="5">
        <f>IFERROR(IF(Prêt_Non_Payé*Valeurs_Entrées,Paiement_mensuel,""), "")</f>
        <v>418.13137658041109</v>
      </c>
      <c r="F154" s="5">
        <f>IFERROR(IF(Prêt_Non_Payé*Valeurs_Entrées,Capital,""), "")</f>
        <v>348.11702233531747</v>
      </c>
      <c r="G154" s="5">
        <f>IFERROR(IF(Prêt_Non_Payé*Valeurs_Entrées,Intérêts,""), "")</f>
        <v>70.014354245093628</v>
      </c>
      <c r="H154" s="5">
        <f>IFERROR(IF(Prêt_Non_Payé*Valeurs_Entrées,Solde_de_Fin,""), "")</f>
        <v>83669.108071783674</v>
      </c>
    </row>
    <row r="155" spans="2:8">
      <c r="B155" s="2">
        <f>IFERROR(IF(Prêt_Non_Payé*Valeurs_Entrées,Numéro_Paiement,""), "")</f>
        <v>142</v>
      </c>
      <c r="C155" s="4">
        <f>IFERROR(IF(Prêt_Non_Payé*Valeurs_Entrées,Date_Paiement,""), "")</f>
        <v>49707</v>
      </c>
      <c r="D155" s="5">
        <f>IFERROR(IF(Prêt_Non_Payé*Valeurs_Entrées,Solde_de_Départ,""), "")</f>
        <v>83669.108071783674</v>
      </c>
      <c r="E155" s="5">
        <f>IFERROR(IF(Prêt_Non_Payé*Valeurs_Entrées,Paiement_mensuel,""), "")</f>
        <v>418.13137658041109</v>
      </c>
      <c r="F155" s="5">
        <f>IFERROR(IF(Prêt_Non_Payé*Valeurs_Entrées,Capital,""), "")</f>
        <v>348.40711985393023</v>
      </c>
      <c r="G155" s="5">
        <f>IFERROR(IF(Prêt_Non_Payé*Valeurs_Entrées,Intérêts,""), "")</f>
        <v>69.724256726480874</v>
      </c>
      <c r="H155" s="5">
        <f>IFERROR(IF(Prêt_Non_Payé*Valeurs_Entrées,Solde_de_Fin,""), "")</f>
        <v>83320.700951929786</v>
      </c>
    </row>
    <row r="156" spans="2:8">
      <c r="B156" s="2">
        <f>IFERROR(IF(Prêt_Non_Payé*Valeurs_Entrées,Numéro_Paiement,""), "")</f>
        <v>143</v>
      </c>
      <c r="C156" s="4">
        <f>IFERROR(IF(Prêt_Non_Payé*Valeurs_Entrées,Date_Paiement,""), "")</f>
        <v>49736</v>
      </c>
      <c r="D156" s="5">
        <f>IFERROR(IF(Prêt_Non_Payé*Valeurs_Entrées,Solde_de_Départ,""), "")</f>
        <v>83320.700951929786</v>
      </c>
      <c r="E156" s="5">
        <f>IFERROR(IF(Prêt_Non_Payé*Valeurs_Entrées,Paiement_mensuel,""), "")</f>
        <v>418.13137658041109</v>
      </c>
      <c r="F156" s="5">
        <f>IFERROR(IF(Prêt_Non_Payé*Valeurs_Entrées,Capital,""), "")</f>
        <v>348.69745912047512</v>
      </c>
      <c r="G156" s="5">
        <f>IFERROR(IF(Prêt_Non_Payé*Valeurs_Entrées,Intérêts,""), "")</f>
        <v>69.433917459935927</v>
      </c>
      <c r="H156" s="5">
        <f>IFERROR(IF(Prêt_Non_Payé*Valeurs_Entrées,Solde_de_Fin,""), "")</f>
        <v>82972.003492809396</v>
      </c>
    </row>
    <row r="157" spans="2:8">
      <c r="B157" s="2">
        <f>IFERROR(IF(Prêt_Non_Payé*Valeurs_Entrées,Numéro_Paiement,""), "")</f>
        <v>144</v>
      </c>
      <c r="C157" s="4">
        <f>IFERROR(IF(Prêt_Non_Payé*Valeurs_Entrées,Date_Paiement,""), "")</f>
        <v>49767</v>
      </c>
      <c r="D157" s="5">
        <f>IFERROR(IF(Prêt_Non_Payé*Valeurs_Entrées,Solde_de_Départ,""), "")</f>
        <v>82972.003492809396</v>
      </c>
      <c r="E157" s="5">
        <f>IFERROR(IF(Prêt_Non_Payé*Valeurs_Entrées,Paiement_mensuel,""), "")</f>
        <v>418.13137658041109</v>
      </c>
      <c r="F157" s="5">
        <f>IFERROR(IF(Prêt_Non_Payé*Valeurs_Entrées,Capital,""), "")</f>
        <v>348.98804033640891</v>
      </c>
      <c r="G157" s="5">
        <f>IFERROR(IF(Prêt_Non_Payé*Valeurs_Entrées,Intérêts,""), "")</f>
        <v>69.143336244002214</v>
      </c>
      <c r="H157" s="5">
        <f>IFERROR(IF(Prêt_Non_Payé*Valeurs_Entrées,Solde_de_Fin,""), "")</f>
        <v>82623.015452473002</v>
      </c>
    </row>
    <row r="158" spans="2:8">
      <c r="B158" s="2">
        <f>IFERROR(IF(Prêt_Non_Payé*Valeurs_Entrées,Numéro_Paiement,""), "")</f>
        <v>145</v>
      </c>
      <c r="C158" s="4">
        <f>IFERROR(IF(Prêt_Non_Payé*Valeurs_Entrées,Date_Paiement,""), "")</f>
        <v>49797</v>
      </c>
      <c r="D158" s="5">
        <f>IFERROR(IF(Prêt_Non_Payé*Valeurs_Entrées,Solde_de_Départ,""), "")</f>
        <v>82623.015452473002</v>
      </c>
      <c r="E158" s="5">
        <f>IFERROR(IF(Prêt_Non_Payé*Valeurs_Entrées,Paiement_mensuel,""), "")</f>
        <v>418.13137658041109</v>
      </c>
      <c r="F158" s="5">
        <f>IFERROR(IF(Prêt_Non_Payé*Valeurs_Entrées,Capital,""), "")</f>
        <v>349.27886370335585</v>
      </c>
      <c r="G158" s="5">
        <f>IFERROR(IF(Prêt_Non_Payé*Valeurs_Entrées,Intérêts,""), "")</f>
        <v>68.85251287705519</v>
      </c>
      <c r="H158" s="5">
        <f>IFERROR(IF(Prêt_Non_Payé*Valeurs_Entrées,Solde_de_Fin,""), "")</f>
        <v>82273.736588769709</v>
      </c>
    </row>
    <row r="159" spans="2:8">
      <c r="B159" s="2">
        <f>IFERROR(IF(Prêt_Non_Payé*Valeurs_Entrées,Numéro_Paiement,""), "")</f>
        <v>146</v>
      </c>
      <c r="C159" s="4">
        <f>IFERROR(IF(Prêt_Non_Payé*Valeurs_Entrées,Date_Paiement,""), "")</f>
        <v>49828</v>
      </c>
      <c r="D159" s="5">
        <f>IFERROR(IF(Prêt_Non_Payé*Valeurs_Entrées,Solde_de_Départ,""), "")</f>
        <v>82273.736588769709</v>
      </c>
      <c r="E159" s="5">
        <f>IFERROR(IF(Prêt_Non_Payé*Valeurs_Entrées,Paiement_mensuel,""), "")</f>
        <v>418.13137658041109</v>
      </c>
      <c r="F159" s="5">
        <f>IFERROR(IF(Prêt_Non_Payé*Valeurs_Entrées,Capital,""), "")</f>
        <v>349.56992942310865</v>
      </c>
      <c r="G159" s="5">
        <f>IFERROR(IF(Prêt_Non_Payé*Valeurs_Entrées,Intérêts,""), "")</f>
        <v>68.561447157302396</v>
      </c>
      <c r="H159" s="5">
        <f>IFERROR(IF(Prêt_Non_Payé*Valeurs_Entrées,Solde_de_Fin,""), "")</f>
        <v>81924.166659346622</v>
      </c>
    </row>
    <row r="160" spans="2:8">
      <c r="B160" s="2">
        <f>IFERROR(IF(Prêt_Non_Payé*Valeurs_Entrées,Numéro_Paiement,""), "")</f>
        <v>147</v>
      </c>
      <c r="C160" s="4">
        <f>IFERROR(IF(Prêt_Non_Payé*Valeurs_Entrées,Date_Paiement,""), "")</f>
        <v>49858</v>
      </c>
      <c r="D160" s="5">
        <f>IFERROR(IF(Prêt_Non_Payé*Valeurs_Entrées,Solde_de_Départ,""), "")</f>
        <v>81924.166659346622</v>
      </c>
      <c r="E160" s="5">
        <f>IFERROR(IF(Prêt_Non_Payé*Valeurs_Entrées,Paiement_mensuel,""), "")</f>
        <v>418.13137658041109</v>
      </c>
      <c r="F160" s="5">
        <f>IFERROR(IF(Prêt_Non_Payé*Valeurs_Entrées,Capital,""), "")</f>
        <v>349.86123769762798</v>
      </c>
      <c r="G160" s="5">
        <f>IFERROR(IF(Prêt_Non_Payé*Valeurs_Entrées,Intérêts,""), "")</f>
        <v>68.270138882783129</v>
      </c>
      <c r="H160" s="5">
        <f>IFERROR(IF(Prêt_Non_Payé*Valeurs_Entrées,Solde_de_Fin,""), "")</f>
        <v>81574.305421649115</v>
      </c>
    </row>
    <row r="161" spans="2:8">
      <c r="B161" s="2">
        <f>IFERROR(IF(Prêt_Non_Payé*Valeurs_Entrées,Numéro_Paiement,""), "")</f>
        <v>148</v>
      </c>
      <c r="C161" s="4">
        <f>IFERROR(IF(Prêt_Non_Payé*Valeurs_Entrées,Date_Paiement,""), "")</f>
        <v>49889</v>
      </c>
      <c r="D161" s="5">
        <f>IFERROR(IF(Prêt_Non_Payé*Valeurs_Entrées,Solde_de_Départ,""), "")</f>
        <v>81574.305421649115</v>
      </c>
      <c r="E161" s="5">
        <f>IFERROR(IF(Prêt_Non_Payé*Valeurs_Entrées,Paiement_mensuel,""), "")</f>
        <v>418.13137658041109</v>
      </c>
      <c r="F161" s="5">
        <f>IFERROR(IF(Prêt_Non_Payé*Valeurs_Entrées,Capital,""), "")</f>
        <v>350.1527887290427</v>
      </c>
      <c r="G161" s="5">
        <f>IFERROR(IF(Prêt_Non_Payé*Valeurs_Entrées,Intérêts,""), "")</f>
        <v>67.978587851368459</v>
      </c>
      <c r="H161" s="5">
        <f>IFERROR(IF(Prêt_Non_Payé*Valeurs_Entrées,Solde_de_Fin,""), "")</f>
        <v>81224.152632920028</v>
      </c>
    </row>
    <row r="162" spans="2:8">
      <c r="B162" s="2">
        <f>IFERROR(IF(Prêt_Non_Payé*Valeurs_Entrées,Numéro_Paiement,""), "")</f>
        <v>149</v>
      </c>
      <c r="C162" s="4">
        <f>IFERROR(IF(Prêt_Non_Payé*Valeurs_Entrées,Date_Paiement,""), "")</f>
        <v>49920</v>
      </c>
      <c r="D162" s="5">
        <f>IFERROR(IF(Prêt_Non_Payé*Valeurs_Entrées,Solde_de_Départ,""), "")</f>
        <v>81224.152632920028</v>
      </c>
      <c r="E162" s="5">
        <f>IFERROR(IF(Prêt_Non_Payé*Valeurs_Entrées,Paiement_mensuel,""), "")</f>
        <v>418.13137658041109</v>
      </c>
      <c r="F162" s="5">
        <f>IFERROR(IF(Prêt_Non_Payé*Valeurs_Entrées,Capital,""), "")</f>
        <v>350.44458271965016</v>
      </c>
      <c r="G162" s="5">
        <f>IFERROR(IF(Prêt_Non_Payé*Valeurs_Entrées,Intérêts,""), "")</f>
        <v>67.686793860760915</v>
      </c>
      <c r="H162" s="5">
        <f>IFERROR(IF(Prêt_Non_Payé*Valeurs_Entrées,Solde_de_Fin,""), "")</f>
        <v>80873.70805020041</v>
      </c>
    </row>
    <row r="163" spans="2:8">
      <c r="B163" s="2">
        <f>IFERROR(IF(Prêt_Non_Payé*Valeurs_Entrées,Numéro_Paiement,""), "")</f>
        <v>150</v>
      </c>
      <c r="C163" s="4">
        <f>IFERROR(IF(Prêt_Non_Payé*Valeurs_Entrées,Date_Paiement,""), "")</f>
        <v>49950</v>
      </c>
      <c r="D163" s="5">
        <f>IFERROR(IF(Prêt_Non_Payé*Valeurs_Entrées,Solde_de_Départ,""), "")</f>
        <v>80873.70805020041</v>
      </c>
      <c r="E163" s="5">
        <f>IFERROR(IF(Prêt_Non_Payé*Valeurs_Entrées,Paiement_mensuel,""), "")</f>
        <v>418.13137658041109</v>
      </c>
      <c r="F163" s="5">
        <f>IFERROR(IF(Prêt_Non_Payé*Valeurs_Entrées,Capital,""), "")</f>
        <v>350.73661987191656</v>
      </c>
      <c r="G163" s="5">
        <f>IFERROR(IF(Prêt_Non_Payé*Valeurs_Entrées,Intérêts,""), "")</f>
        <v>67.394756708494526</v>
      </c>
      <c r="H163" s="5">
        <f>IFERROR(IF(Prêt_Non_Payé*Valeurs_Entrées,Solde_de_Fin,""), "")</f>
        <v>80522.971430328646</v>
      </c>
    </row>
    <row r="164" spans="2:8">
      <c r="B164" s="2">
        <f>IFERROR(IF(Prêt_Non_Payé*Valeurs_Entrées,Numéro_Paiement,""), "")</f>
        <v>151</v>
      </c>
      <c r="C164" s="4">
        <f>IFERROR(IF(Prêt_Non_Payé*Valeurs_Entrées,Date_Paiement,""), "")</f>
        <v>49981</v>
      </c>
      <c r="D164" s="5">
        <f>IFERROR(IF(Prêt_Non_Payé*Valeurs_Entrées,Solde_de_Départ,""), "")</f>
        <v>80522.971430328646</v>
      </c>
      <c r="E164" s="5">
        <f>IFERROR(IF(Prêt_Non_Payé*Valeurs_Entrées,Paiement_mensuel,""), "")</f>
        <v>418.13137658041109</v>
      </c>
      <c r="F164" s="5">
        <f>IFERROR(IF(Prêt_Non_Payé*Valeurs_Entrées,Capital,""), "")</f>
        <v>351.02890038847647</v>
      </c>
      <c r="G164" s="5">
        <f>IFERROR(IF(Prêt_Non_Payé*Valeurs_Entrées,Intérêts,""), "")</f>
        <v>67.102476191934613</v>
      </c>
      <c r="H164" s="5">
        <f>IFERROR(IF(Prêt_Non_Payé*Valeurs_Entrées,Solde_de_Fin,""), "")</f>
        <v>80171.942529940148</v>
      </c>
    </row>
    <row r="165" spans="2:8">
      <c r="B165" s="2">
        <f>IFERROR(IF(Prêt_Non_Payé*Valeurs_Entrées,Numéro_Paiement,""), "")</f>
        <v>152</v>
      </c>
      <c r="C165" s="4">
        <f>IFERROR(IF(Prêt_Non_Payé*Valeurs_Entrées,Date_Paiement,""), "")</f>
        <v>50011</v>
      </c>
      <c r="D165" s="5">
        <f>IFERROR(IF(Prêt_Non_Payé*Valeurs_Entrées,Solde_de_Départ,""), "")</f>
        <v>80171.942529940148</v>
      </c>
      <c r="E165" s="5">
        <f>IFERROR(IF(Prêt_Non_Payé*Valeurs_Entrées,Paiement_mensuel,""), "")</f>
        <v>418.13137658041109</v>
      </c>
      <c r="F165" s="5">
        <f>IFERROR(IF(Prêt_Non_Payé*Valeurs_Entrées,Capital,""), "")</f>
        <v>351.32142447213357</v>
      </c>
      <c r="G165" s="5">
        <f>IFERROR(IF(Prêt_Non_Payé*Valeurs_Entrées,Intérêts,""), "")</f>
        <v>66.809952108277542</v>
      </c>
      <c r="H165" s="5">
        <f>IFERROR(IF(Prêt_Non_Payé*Valeurs_Entrées,Solde_de_Fin,""), "")</f>
        <v>79820.621105468133</v>
      </c>
    </row>
    <row r="166" spans="2:8">
      <c r="B166" s="2">
        <f>IFERROR(IF(Prêt_Non_Payé*Valeurs_Entrées,Numéro_Paiement,""), "")</f>
        <v>153</v>
      </c>
      <c r="C166" s="4">
        <f>IFERROR(IF(Prêt_Non_Payé*Valeurs_Entrées,Date_Paiement,""), "")</f>
        <v>50042</v>
      </c>
      <c r="D166" s="5">
        <f>IFERROR(IF(Prêt_Non_Payé*Valeurs_Entrées,Solde_de_Départ,""), "")</f>
        <v>79820.621105468133</v>
      </c>
      <c r="E166" s="5">
        <f>IFERROR(IF(Prêt_Non_Payé*Valeurs_Entrées,Paiement_mensuel,""), "")</f>
        <v>418.13137658041109</v>
      </c>
      <c r="F166" s="5">
        <f>IFERROR(IF(Prêt_Non_Payé*Valeurs_Entrées,Capital,""), "")</f>
        <v>351.6141923258603</v>
      </c>
      <c r="G166" s="5">
        <f>IFERROR(IF(Prêt_Non_Payé*Valeurs_Entrées,Intérêts,""), "")</f>
        <v>66.517184254550756</v>
      </c>
      <c r="H166" s="5">
        <f>IFERROR(IF(Prêt_Non_Payé*Valeurs_Entrées,Solde_de_Fin,""), "")</f>
        <v>79469.006913142279</v>
      </c>
    </row>
    <row r="167" spans="2:8">
      <c r="B167" s="2">
        <f>IFERROR(IF(Prêt_Non_Payé*Valeurs_Entrées,Numéro_Paiement,""), "")</f>
        <v>154</v>
      </c>
      <c r="C167" s="4">
        <f>IFERROR(IF(Prêt_Non_Payé*Valeurs_Entrées,Date_Paiement,""), "")</f>
        <v>50073</v>
      </c>
      <c r="D167" s="5">
        <f>IFERROR(IF(Prêt_Non_Payé*Valeurs_Entrées,Solde_de_Départ,""), "")</f>
        <v>79469.006913142279</v>
      </c>
      <c r="E167" s="5">
        <f>IFERROR(IF(Prêt_Non_Payé*Valeurs_Entrées,Paiement_mensuel,""), "")</f>
        <v>418.13137658041109</v>
      </c>
      <c r="F167" s="5">
        <f>IFERROR(IF(Prêt_Non_Payé*Valeurs_Entrées,Capital,""), "")</f>
        <v>351.90720415279856</v>
      </c>
      <c r="G167" s="5">
        <f>IFERROR(IF(Prêt_Non_Payé*Valeurs_Entrées,Intérêts,""), "")</f>
        <v>66.224172427612544</v>
      </c>
      <c r="H167" s="5">
        <f>IFERROR(IF(Prêt_Non_Payé*Valeurs_Entrées,Solde_de_Fin,""), "")</f>
        <v>79117.099708989597</v>
      </c>
    </row>
    <row r="168" spans="2:8">
      <c r="B168" s="2">
        <f>IFERROR(IF(Prêt_Non_Payé*Valeurs_Entrées,Numéro_Paiement,""), "")</f>
        <v>155</v>
      </c>
      <c r="C168" s="4">
        <f>IFERROR(IF(Prêt_Non_Payé*Valeurs_Entrées,Date_Paiement,""), "")</f>
        <v>50101</v>
      </c>
      <c r="D168" s="5">
        <f>IFERROR(IF(Prêt_Non_Payé*Valeurs_Entrées,Solde_de_Départ,""), "")</f>
        <v>79117.099708989597</v>
      </c>
      <c r="E168" s="5">
        <f>IFERROR(IF(Prêt_Non_Payé*Valeurs_Entrées,Paiement_mensuel,""), "")</f>
        <v>418.13137658041109</v>
      </c>
      <c r="F168" s="5">
        <f>IFERROR(IF(Prêt_Non_Payé*Valeurs_Entrées,Capital,""), "")</f>
        <v>352.20046015625923</v>
      </c>
      <c r="G168" s="5">
        <f>IFERROR(IF(Prêt_Non_Payé*Valeurs_Entrées,Intérêts,""), "")</f>
        <v>65.930916424151874</v>
      </c>
      <c r="H168" s="5">
        <f>IFERROR(IF(Prêt_Non_Payé*Valeurs_Entrées,Solde_de_Fin,""), "")</f>
        <v>78764.89924883339</v>
      </c>
    </row>
    <row r="169" spans="2:8">
      <c r="B169" s="2">
        <f>IFERROR(IF(Prêt_Non_Payé*Valeurs_Entrées,Numéro_Paiement,""), "")</f>
        <v>156</v>
      </c>
      <c r="C169" s="4">
        <f>IFERROR(IF(Prêt_Non_Payé*Valeurs_Entrées,Date_Paiement,""), "")</f>
        <v>50132</v>
      </c>
      <c r="D169" s="5">
        <f>IFERROR(IF(Prêt_Non_Payé*Valeurs_Entrées,Solde_de_Départ,""), "")</f>
        <v>78764.89924883339</v>
      </c>
      <c r="E169" s="5">
        <f>IFERROR(IF(Prêt_Non_Payé*Valeurs_Entrées,Paiement_mensuel,""), "")</f>
        <v>418.13137658041109</v>
      </c>
      <c r="F169" s="5">
        <f>IFERROR(IF(Prêt_Non_Payé*Valeurs_Entrées,Capital,""), "")</f>
        <v>352.49396053972271</v>
      </c>
      <c r="G169" s="5">
        <f>IFERROR(IF(Prêt_Non_Payé*Valeurs_Entrées,Intérêts,""), "")</f>
        <v>65.637416040688336</v>
      </c>
      <c r="H169" s="5">
        <f>IFERROR(IF(Prêt_Non_Payé*Valeurs_Entrées,Solde_de_Fin,""), "")</f>
        <v>78412.405288293739</v>
      </c>
    </row>
    <row r="170" spans="2:8">
      <c r="B170" s="2">
        <f>IFERROR(IF(Prêt_Non_Payé*Valeurs_Entrées,Numéro_Paiement,""), "")</f>
        <v>157</v>
      </c>
      <c r="C170" s="4">
        <f>IFERROR(IF(Prêt_Non_Payé*Valeurs_Entrées,Date_Paiement,""), "")</f>
        <v>50162</v>
      </c>
      <c r="D170" s="5">
        <f>IFERROR(IF(Prêt_Non_Payé*Valeurs_Entrées,Solde_de_Départ,""), "")</f>
        <v>78412.405288293739</v>
      </c>
      <c r="E170" s="5">
        <f>IFERROR(IF(Prêt_Non_Payé*Valeurs_Entrées,Paiement_mensuel,""), "")</f>
        <v>418.13137658041109</v>
      </c>
      <c r="F170" s="5">
        <f>IFERROR(IF(Prêt_Non_Payé*Valeurs_Entrées,Capital,""), "")</f>
        <v>352.78770550683919</v>
      </c>
      <c r="G170" s="5">
        <f>IFERROR(IF(Prêt_Non_Payé*Valeurs_Entrées,Intérêts,""), "")</f>
        <v>65.343671073571898</v>
      </c>
      <c r="H170" s="5">
        <f>IFERROR(IF(Prêt_Non_Payé*Valeurs_Entrées,Solde_de_Fin,""), "")</f>
        <v>78059.61758278693</v>
      </c>
    </row>
    <row r="171" spans="2:8">
      <c r="B171" s="2">
        <f>IFERROR(IF(Prêt_Non_Payé*Valeurs_Entrées,Numéro_Paiement,""), "")</f>
        <v>158</v>
      </c>
      <c r="C171" s="4">
        <f>IFERROR(IF(Prêt_Non_Payé*Valeurs_Entrées,Date_Paiement,""), "")</f>
        <v>50193</v>
      </c>
      <c r="D171" s="5">
        <f>IFERROR(IF(Prêt_Non_Payé*Valeurs_Entrées,Solde_de_Départ,""), "")</f>
        <v>78059.61758278693</v>
      </c>
      <c r="E171" s="5">
        <f>IFERROR(IF(Prêt_Non_Payé*Valeurs_Entrées,Paiement_mensuel,""), "")</f>
        <v>418.13137658041109</v>
      </c>
      <c r="F171" s="5">
        <f>IFERROR(IF(Prêt_Non_Payé*Valeurs_Entrées,Capital,""), "")</f>
        <v>353.08169526142825</v>
      </c>
      <c r="G171" s="5">
        <f>IFERROR(IF(Prêt_Non_Payé*Valeurs_Entrées,Intérêts,""), "")</f>
        <v>65.049681318982849</v>
      </c>
      <c r="H171" s="5">
        <f>IFERROR(IF(Prêt_Non_Payé*Valeurs_Entrées,Solde_de_Fin,""), "")</f>
        <v>77706.535887525592</v>
      </c>
    </row>
    <row r="172" spans="2:8">
      <c r="B172" s="2">
        <f>IFERROR(IF(Prêt_Non_Payé*Valeurs_Entrées,Numéro_Paiement,""), "")</f>
        <v>159</v>
      </c>
      <c r="C172" s="4">
        <f>IFERROR(IF(Prêt_Non_Payé*Valeurs_Entrées,Date_Paiement,""), "")</f>
        <v>50223</v>
      </c>
      <c r="D172" s="5">
        <f>IFERROR(IF(Prêt_Non_Payé*Valeurs_Entrées,Solde_de_Départ,""), "")</f>
        <v>77706.535887525592</v>
      </c>
      <c r="E172" s="5">
        <f>IFERROR(IF(Prêt_Non_Payé*Valeurs_Entrées,Paiement_mensuel,""), "")</f>
        <v>418.13137658041109</v>
      </c>
      <c r="F172" s="5">
        <f>IFERROR(IF(Prêt_Non_Payé*Valeurs_Entrées,Capital,""), "")</f>
        <v>353.37593000747938</v>
      </c>
      <c r="G172" s="5">
        <f>IFERROR(IF(Prêt_Non_Payé*Valeurs_Entrées,Intérêts,""), "")</f>
        <v>64.755446572931675</v>
      </c>
      <c r="H172" s="5">
        <f>IFERROR(IF(Prêt_Non_Payé*Valeurs_Entrées,Solde_de_Fin,""), "")</f>
        <v>77353.159957518088</v>
      </c>
    </row>
    <row r="173" spans="2:8">
      <c r="B173" s="2">
        <f>IFERROR(IF(Prêt_Non_Payé*Valeurs_Entrées,Numéro_Paiement,""), "")</f>
        <v>160</v>
      </c>
      <c r="C173" s="4">
        <f>IFERROR(IF(Prêt_Non_Payé*Valeurs_Entrées,Date_Paiement,""), "")</f>
        <v>50254</v>
      </c>
      <c r="D173" s="5">
        <f>IFERROR(IF(Prêt_Non_Payé*Valeurs_Entrées,Solde_de_Départ,""), "")</f>
        <v>77353.159957518088</v>
      </c>
      <c r="E173" s="5">
        <f>IFERROR(IF(Prêt_Non_Payé*Valeurs_Entrées,Paiement_mensuel,""), "")</f>
        <v>418.13137658041109</v>
      </c>
      <c r="F173" s="5">
        <f>IFERROR(IF(Prêt_Non_Payé*Valeurs_Entrées,Capital,""), "")</f>
        <v>353.67040994915237</v>
      </c>
      <c r="G173" s="5">
        <f>IFERROR(IF(Prêt_Non_Payé*Valeurs_Entrées,Intérêts,""), "")</f>
        <v>64.460966631258771</v>
      </c>
      <c r="H173" s="5">
        <f>IFERROR(IF(Prêt_Non_Payé*Valeurs_Entrées,Solde_de_Fin,""), "")</f>
        <v>76999.489547568985</v>
      </c>
    </row>
    <row r="174" spans="2:8">
      <c r="B174" s="2">
        <f>IFERROR(IF(Prêt_Non_Payé*Valeurs_Entrées,Numéro_Paiement,""), "")</f>
        <v>161</v>
      </c>
      <c r="C174" s="4">
        <f>IFERROR(IF(Prêt_Non_Payé*Valeurs_Entrées,Date_Paiement,""), "")</f>
        <v>50285</v>
      </c>
      <c r="D174" s="5">
        <f>IFERROR(IF(Prêt_Non_Payé*Valeurs_Entrées,Solde_de_Départ,""), "")</f>
        <v>76999.489547568985</v>
      </c>
      <c r="E174" s="5">
        <f>IFERROR(IF(Prêt_Non_Payé*Valeurs_Entrées,Paiement_mensuel,""), "")</f>
        <v>418.13137658041109</v>
      </c>
      <c r="F174" s="5">
        <f>IFERROR(IF(Prêt_Non_Payé*Valeurs_Entrées,Capital,""), "")</f>
        <v>353.96513529077657</v>
      </c>
      <c r="G174" s="5">
        <f>IFERROR(IF(Prêt_Non_Payé*Valeurs_Entrées,Intérêts,""), "")</f>
        <v>64.16624128963447</v>
      </c>
      <c r="H174" s="5">
        <f>IFERROR(IF(Prêt_Non_Payé*Valeurs_Entrées,Solde_de_Fin,""), "")</f>
        <v>76645.524412278231</v>
      </c>
    </row>
    <row r="175" spans="2:8">
      <c r="B175" s="2">
        <f>IFERROR(IF(Prêt_Non_Payé*Valeurs_Entrées,Numéro_Paiement,""), "")</f>
        <v>162</v>
      </c>
      <c r="C175" s="4">
        <f>IFERROR(IF(Prêt_Non_Payé*Valeurs_Entrées,Date_Paiement,""), "")</f>
        <v>50315</v>
      </c>
      <c r="D175" s="5">
        <f>IFERROR(IF(Prêt_Non_Payé*Valeurs_Entrées,Solde_de_Départ,""), "")</f>
        <v>76645.524412278231</v>
      </c>
      <c r="E175" s="5">
        <f>IFERROR(IF(Prêt_Non_Payé*Valeurs_Entrées,Paiement_mensuel,""), "")</f>
        <v>418.13137658041109</v>
      </c>
      <c r="F175" s="5">
        <f>IFERROR(IF(Prêt_Non_Payé*Valeurs_Entrées,Capital,""), "")</f>
        <v>354.26010623685227</v>
      </c>
      <c r="G175" s="5">
        <f>IFERROR(IF(Prêt_Non_Payé*Valeurs_Entrées,Intérêts,""), "")</f>
        <v>63.871270343558834</v>
      </c>
      <c r="H175" s="5">
        <f>IFERROR(IF(Prêt_Non_Payé*Valeurs_Entrées,Solde_de_Fin,""), "")</f>
        <v>76291.26430604147</v>
      </c>
    </row>
    <row r="176" spans="2:8">
      <c r="B176" s="2">
        <f>IFERROR(IF(Prêt_Non_Payé*Valeurs_Entrées,Numéro_Paiement,""), "")</f>
        <v>163</v>
      </c>
      <c r="C176" s="4">
        <f>IFERROR(IF(Prêt_Non_Payé*Valeurs_Entrées,Date_Paiement,""), "")</f>
        <v>50346</v>
      </c>
      <c r="D176" s="5">
        <f>IFERROR(IF(Prêt_Non_Payé*Valeurs_Entrées,Solde_de_Départ,""), "")</f>
        <v>76291.26430604147</v>
      </c>
      <c r="E176" s="5">
        <f>IFERROR(IF(Prêt_Non_Payé*Valeurs_Entrées,Paiement_mensuel,""), "")</f>
        <v>418.13137658041109</v>
      </c>
      <c r="F176" s="5">
        <f>IFERROR(IF(Prêt_Non_Payé*Valeurs_Entrées,Capital,""), "")</f>
        <v>354.55532299204964</v>
      </c>
      <c r="G176" s="5">
        <f>IFERROR(IF(Prêt_Non_Payé*Valeurs_Entrées,Intérêts,""), "")</f>
        <v>63.576053588361454</v>
      </c>
      <c r="H176" s="5">
        <f>IFERROR(IF(Prêt_Non_Payé*Valeurs_Entrées,Solde_de_Fin,""), "")</f>
        <v>75936.708983049393</v>
      </c>
    </row>
    <row r="177" spans="2:8">
      <c r="B177" s="2">
        <f>IFERROR(IF(Prêt_Non_Payé*Valeurs_Entrées,Numéro_Paiement,""), "")</f>
        <v>164</v>
      </c>
      <c r="C177" s="4">
        <f>IFERROR(IF(Prêt_Non_Payé*Valeurs_Entrées,Date_Paiement,""), "")</f>
        <v>50376</v>
      </c>
      <c r="D177" s="5">
        <f>IFERROR(IF(Prêt_Non_Payé*Valeurs_Entrées,Solde_de_Départ,""), "")</f>
        <v>75936.708983049393</v>
      </c>
      <c r="E177" s="5">
        <f>IFERROR(IF(Prêt_Non_Payé*Valeurs_Entrées,Paiement_mensuel,""), "")</f>
        <v>418.13137658041109</v>
      </c>
      <c r="F177" s="5">
        <f>IFERROR(IF(Prêt_Non_Payé*Valeurs_Entrées,Capital,""), "")</f>
        <v>354.85078576120969</v>
      </c>
      <c r="G177" s="5">
        <f>IFERROR(IF(Prêt_Non_Payé*Valeurs_Entrées,Intérêts,""), "")</f>
        <v>63.280590819201414</v>
      </c>
      <c r="H177" s="5">
        <f>IFERROR(IF(Prêt_Non_Payé*Valeurs_Entrées,Solde_de_Fin,""), "")</f>
        <v>75581.858197288268</v>
      </c>
    </row>
    <row r="178" spans="2:8">
      <c r="B178" s="2">
        <f>IFERROR(IF(Prêt_Non_Payé*Valeurs_Entrées,Numéro_Paiement,""), "")</f>
        <v>165</v>
      </c>
      <c r="C178" s="4">
        <f>IFERROR(IF(Prêt_Non_Payé*Valeurs_Entrées,Date_Paiement,""), "")</f>
        <v>50407</v>
      </c>
      <c r="D178" s="5">
        <f>IFERROR(IF(Prêt_Non_Payé*Valeurs_Entrées,Solde_de_Départ,""), "")</f>
        <v>75581.858197288268</v>
      </c>
      <c r="E178" s="5">
        <f>IFERROR(IF(Prêt_Non_Payé*Valeurs_Entrées,Paiement_mensuel,""), "")</f>
        <v>418.13137658041109</v>
      </c>
      <c r="F178" s="5">
        <f>IFERROR(IF(Prêt_Non_Payé*Valeurs_Entrées,Capital,""), "")</f>
        <v>355.14649474934401</v>
      </c>
      <c r="G178" s="5">
        <f>IFERROR(IF(Prêt_Non_Payé*Valeurs_Entrées,Intérêts,""), "")</f>
        <v>62.984881831067071</v>
      </c>
      <c r="H178" s="5">
        <f>IFERROR(IF(Prêt_Non_Payé*Valeurs_Entrées,Solde_de_Fin,""), "")</f>
        <v>75226.711702539076</v>
      </c>
    </row>
    <row r="179" spans="2:8">
      <c r="B179" s="2">
        <f>IFERROR(IF(Prêt_Non_Payé*Valeurs_Entrées,Numéro_Paiement,""), "")</f>
        <v>166</v>
      </c>
      <c r="C179" s="4">
        <f>IFERROR(IF(Prêt_Non_Payé*Valeurs_Entrées,Date_Paiement,""), "")</f>
        <v>50438</v>
      </c>
      <c r="D179" s="5">
        <f>IFERROR(IF(Prêt_Non_Payé*Valeurs_Entrées,Solde_de_Départ,""), "")</f>
        <v>75226.711702539076</v>
      </c>
      <c r="E179" s="5">
        <f>IFERROR(IF(Prêt_Non_Payé*Valeurs_Entrées,Paiement_mensuel,""), "")</f>
        <v>418.13137658041109</v>
      </c>
      <c r="F179" s="5">
        <f>IFERROR(IF(Prêt_Non_Payé*Valeurs_Entrées,Capital,""), "")</f>
        <v>355.44245016163512</v>
      </c>
      <c r="G179" s="5">
        <f>IFERROR(IF(Prêt_Non_Payé*Valeurs_Entrées,Intérêts,""), "")</f>
        <v>62.688926418775957</v>
      </c>
      <c r="H179" s="5">
        <f>IFERROR(IF(Prêt_Non_Payé*Valeurs_Entrées,Solde_de_Fin,""), "")</f>
        <v>74871.269252377475</v>
      </c>
    </row>
    <row r="180" spans="2:8">
      <c r="B180" s="2">
        <f>IFERROR(IF(Prêt_Non_Payé*Valeurs_Entrées,Numéro_Paiement,""), "")</f>
        <v>167</v>
      </c>
      <c r="C180" s="4">
        <f>IFERROR(IF(Prêt_Non_Payé*Valeurs_Entrées,Date_Paiement,""), "")</f>
        <v>50466</v>
      </c>
      <c r="D180" s="5">
        <f>IFERROR(IF(Prêt_Non_Payé*Valeurs_Entrées,Solde_de_Départ,""), "")</f>
        <v>74871.269252377475</v>
      </c>
      <c r="E180" s="5">
        <f>IFERROR(IF(Prêt_Non_Payé*Valeurs_Entrées,Paiement_mensuel,""), "")</f>
        <v>418.13137658041109</v>
      </c>
      <c r="F180" s="5">
        <f>IFERROR(IF(Prêt_Non_Payé*Valeurs_Entrées,Capital,""), "")</f>
        <v>355.73865220343652</v>
      </c>
      <c r="G180" s="5">
        <f>IFERROR(IF(Prêt_Non_Payé*Valeurs_Entrées,Intérêts,""), "")</f>
        <v>62.392724376974598</v>
      </c>
      <c r="H180" s="5">
        <f>IFERROR(IF(Prêt_Non_Payé*Valeurs_Entrées,Solde_de_Fin,""), "")</f>
        <v>74515.530600174054</v>
      </c>
    </row>
    <row r="181" spans="2:8">
      <c r="B181" s="2">
        <f>IFERROR(IF(Prêt_Non_Payé*Valeurs_Entrées,Numéro_Paiement,""), "")</f>
        <v>168</v>
      </c>
      <c r="C181" s="4">
        <f>IFERROR(IF(Prêt_Non_Payé*Valeurs_Entrées,Date_Paiement,""), "")</f>
        <v>50497</v>
      </c>
      <c r="D181" s="5">
        <f>IFERROR(IF(Prêt_Non_Payé*Valeurs_Entrées,Solde_de_Départ,""), "")</f>
        <v>74515.530600174054</v>
      </c>
      <c r="E181" s="5">
        <f>IFERROR(IF(Prêt_Non_Payé*Valeurs_Entrées,Paiement_mensuel,""), "")</f>
        <v>418.13137658041109</v>
      </c>
      <c r="F181" s="5">
        <f>IFERROR(IF(Prêt_Non_Payé*Valeurs_Entrées,Capital,""), "")</f>
        <v>356.03510108027268</v>
      </c>
      <c r="G181" s="5">
        <f>IFERROR(IF(Prêt_Non_Payé*Valeurs_Entrées,Intérêts,""), "")</f>
        <v>62.096275500138404</v>
      </c>
      <c r="H181" s="5">
        <f>IFERROR(IF(Prêt_Non_Payé*Valeurs_Entrées,Solde_de_Fin,""), "")</f>
        <v>74159.4954990939</v>
      </c>
    </row>
    <row r="182" spans="2:8">
      <c r="B182" s="2">
        <f>IFERROR(IF(Prêt_Non_Payé*Valeurs_Entrées,Numéro_Paiement,""), "")</f>
        <v>169</v>
      </c>
      <c r="C182" s="4">
        <f>IFERROR(IF(Prêt_Non_Payé*Valeurs_Entrées,Date_Paiement,""), "")</f>
        <v>50527</v>
      </c>
      <c r="D182" s="5">
        <f>IFERROR(IF(Prêt_Non_Payé*Valeurs_Entrées,Solde_de_Départ,""), "")</f>
        <v>74159.4954990939</v>
      </c>
      <c r="E182" s="5">
        <f>IFERROR(IF(Prêt_Non_Payé*Valeurs_Entrées,Paiement_mensuel,""), "")</f>
        <v>418.13137658041109</v>
      </c>
      <c r="F182" s="5">
        <f>IFERROR(IF(Prêt_Non_Payé*Valeurs_Entrées,Capital,""), "")</f>
        <v>356.3317969978396</v>
      </c>
      <c r="G182" s="5">
        <f>IFERROR(IF(Prêt_Non_Payé*Valeurs_Entrées,Intérêts,""), "")</f>
        <v>61.799579582571511</v>
      </c>
      <c r="H182" s="5">
        <f>IFERROR(IF(Prêt_Non_Payé*Valeurs_Entrées,Solde_de_Fin,""), "")</f>
        <v>73803.163702095946</v>
      </c>
    </row>
    <row r="183" spans="2:8">
      <c r="B183" s="2">
        <f>IFERROR(IF(Prêt_Non_Payé*Valeurs_Entrées,Numéro_Paiement,""), "")</f>
        <v>170</v>
      </c>
      <c r="C183" s="4">
        <f>IFERROR(IF(Prêt_Non_Payé*Valeurs_Entrées,Date_Paiement,""), "")</f>
        <v>50558</v>
      </c>
      <c r="D183" s="5">
        <f>IFERROR(IF(Prêt_Non_Payé*Valeurs_Entrées,Solde_de_Départ,""), "")</f>
        <v>73803.163702095946</v>
      </c>
      <c r="E183" s="5">
        <f>IFERROR(IF(Prêt_Non_Payé*Valeurs_Entrées,Paiement_mensuel,""), "")</f>
        <v>418.13137658041109</v>
      </c>
      <c r="F183" s="5">
        <f>IFERROR(IF(Prêt_Non_Payé*Valeurs_Entrées,Capital,""), "")</f>
        <v>356.62874016200442</v>
      </c>
      <c r="G183" s="5">
        <f>IFERROR(IF(Prêt_Non_Payé*Valeurs_Entrées,Intérêts,""), "")</f>
        <v>61.502636418406638</v>
      </c>
      <c r="H183" s="5">
        <f>IFERROR(IF(Prêt_Non_Payé*Valeurs_Entrées,Solde_de_Fin,""), "")</f>
        <v>73446.534961934129</v>
      </c>
    </row>
    <row r="184" spans="2:8">
      <c r="B184" s="2">
        <f>IFERROR(IF(Prêt_Non_Payé*Valeurs_Entrées,Numéro_Paiement,""), "")</f>
        <v>171</v>
      </c>
      <c r="C184" s="4">
        <f>IFERROR(IF(Prêt_Non_Payé*Valeurs_Entrées,Date_Paiement,""), "")</f>
        <v>50588</v>
      </c>
      <c r="D184" s="5">
        <f>IFERROR(IF(Prêt_Non_Payé*Valeurs_Entrées,Solde_de_Départ,""), "")</f>
        <v>73446.534961934129</v>
      </c>
      <c r="E184" s="5">
        <f>IFERROR(IF(Prêt_Non_Payé*Valeurs_Entrées,Paiement_mensuel,""), "")</f>
        <v>418.13137658041109</v>
      </c>
      <c r="F184" s="5">
        <f>IFERROR(IF(Prêt_Non_Payé*Valeurs_Entrées,Capital,""), "")</f>
        <v>356.92593077880616</v>
      </c>
      <c r="G184" s="5">
        <f>IFERROR(IF(Prêt_Non_Payé*Valeurs_Entrées,Intérêts,""), "")</f>
        <v>61.205445801604959</v>
      </c>
      <c r="H184" s="5">
        <f>IFERROR(IF(Prêt_Non_Payé*Valeurs_Entrées,Solde_de_Fin,""), "")</f>
        <v>73089.609031155342</v>
      </c>
    </row>
    <row r="185" spans="2:8">
      <c r="B185" s="2">
        <f>IFERROR(IF(Prêt_Non_Payé*Valeurs_Entrées,Numéro_Paiement,""), "")</f>
        <v>172</v>
      </c>
      <c r="C185" s="4">
        <f>IFERROR(IF(Prêt_Non_Payé*Valeurs_Entrées,Date_Paiement,""), "")</f>
        <v>50619</v>
      </c>
      <c r="D185" s="5">
        <f>IFERROR(IF(Prêt_Non_Payé*Valeurs_Entrées,Solde_de_Départ,""), "")</f>
        <v>73089.609031155342</v>
      </c>
      <c r="E185" s="5">
        <f>IFERROR(IF(Prêt_Non_Payé*Valeurs_Entrées,Paiement_mensuel,""), "")</f>
        <v>418.13137658041109</v>
      </c>
      <c r="F185" s="5">
        <f>IFERROR(IF(Prêt_Non_Payé*Valeurs_Entrées,Capital,""), "")</f>
        <v>357.22336905445513</v>
      </c>
      <c r="G185" s="5">
        <f>IFERROR(IF(Prêt_Non_Payé*Valeurs_Entrées,Intérêts,""), "")</f>
        <v>60.908007525955952</v>
      </c>
      <c r="H185" s="5">
        <f>IFERROR(IF(Prêt_Non_Payé*Valeurs_Entrées,Solde_de_Fin,""), "")</f>
        <v>72732.385662101005</v>
      </c>
    </row>
    <row r="186" spans="2:8">
      <c r="B186" s="2">
        <f>IFERROR(IF(Prêt_Non_Payé*Valeurs_Entrées,Numéro_Paiement,""), "")</f>
        <v>173</v>
      </c>
      <c r="C186" s="4">
        <f>IFERROR(IF(Prêt_Non_Payé*Valeurs_Entrées,Date_Paiement,""), "")</f>
        <v>50650</v>
      </c>
      <c r="D186" s="5">
        <f>IFERROR(IF(Prêt_Non_Payé*Valeurs_Entrées,Solde_de_Départ,""), "")</f>
        <v>72732.385662101005</v>
      </c>
      <c r="E186" s="5">
        <f>IFERROR(IF(Prêt_Non_Payé*Valeurs_Entrées,Paiement_mensuel,""), "")</f>
        <v>418.13137658041109</v>
      </c>
      <c r="F186" s="5">
        <f>IFERROR(IF(Prêt_Non_Payé*Valeurs_Entrées,Capital,""), "")</f>
        <v>357.52105519533387</v>
      </c>
      <c r="G186" s="5">
        <f>IFERROR(IF(Prêt_Non_Payé*Valeurs_Entrées,Intérêts,""), "")</f>
        <v>60.610321385077242</v>
      </c>
      <c r="H186" s="5">
        <f>IFERROR(IF(Prêt_Non_Payé*Valeurs_Entrées,Solde_de_Fin,""), "")</f>
        <v>72374.864606905729</v>
      </c>
    </row>
    <row r="187" spans="2:8">
      <c r="B187" s="2">
        <f>IFERROR(IF(Prêt_Non_Payé*Valeurs_Entrées,Numéro_Paiement,""), "")</f>
        <v>174</v>
      </c>
      <c r="C187" s="4">
        <f>IFERROR(IF(Prêt_Non_Payé*Valeurs_Entrées,Date_Paiement,""), "")</f>
        <v>50680</v>
      </c>
      <c r="D187" s="5">
        <f>IFERROR(IF(Prêt_Non_Payé*Valeurs_Entrées,Solde_de_Départ,""), "")</f>
        <v>72374.864606905729</v>
      </c>
      <c r="E187" s="5">
        <f>IFERROR(IF(Prêt_Non_Payé*Valeurs_Entrées,Paiement_mensuel,""), "")</f>
        <v>418.13137658041109</v>
      </c>
      <c r="F187" s="5">
        <f>IFERROR(IF(Prêt_Non_Payé*Valeurs_Entrées,Capital,""), "")</f>
        <v>357.81898940799664</v>
      </c>
      <c r="G187" s="5">
        <f>IFERROR(IF(Prêt_Non_Payé*Valeurs_Entrées,Intérêts,""), "")</f>
        <v>60.312387172414461</v>
      </c>
      <c r="H187" s="5">
        <f>IFERROR(IF(Prêt_Non_Payé*Valeurs_Entrées,Solde_de_Fin,""), "")</f>
        <v>72017.04561749773</v>
      </c>
    </row>
    <row r="188" spans="2:8">
      <c r="B188" s="2">
        <f>IFERROR(IF(Prêt_Non_Payé*Valeurs_Entrées,Numéro_Paiement,""), "")</f>
        <v>175</v>
      </c>
      <c r="C188" s="4">
        <f>IFERROR(IF(Prêt_Non_Payé*Valeurs_Entrées,Date_Paiement,""), "")</f>
        <v>50711</v>
      </c>
      <c r="D188" s="5">
        <f>IFERROR(IF(Prêt_Non_Payé*Valeurs_Entrées,Solde_de_Départ,""), "")</f>
        <v>72017.04561749773</v>
      </c>
      <c r="E188" s="5">
        <f>IFERROR(IF(Prêt_Non_Payé*Valeurs_Entrées,Paiement_mensuel,""), "")</f>
        <v>418.13137658041109</v>
      </c>
      <c r="F188" s="5">
        <f>IFERROR(IF(Prêt_Non_Payé*Valeurs_Entrées,Capital,""), "")</f>
        <v>358.11717189916999</v>
      </c>
      <c r="G188" s="5">
        <f>IFERROR(IF(Prêt_Non_Payé*Valeurs_Entrées,Intérêts,""), "")</f>
        <v>60.014204681241139</v>
      </c>
      <c r="H188" s="5">
        <f>IFERROR(IF(Prêt_Non_Payé*Valeurs_Entrées,Solde_de_Fin,""), "")</f>
        <v>71658.928445598634</v>
      </c>
    </row>
    <row r="189" spans="2:8">
      <c r="B189" s="2">
        <f>IFERROR(IF(Prêt_Non_Payé*Valeurs_Entrées,Numéro_Paiement,""), "")</f>
        <v>176</v>
      </c>
      <c r="C189" s="4">
        <f>IFERROR(IF(Prêt_Non_Payé*Valeurs_Entrées,Date_Paiement,""), "")</f>
        <v>50741</v>
      </c>
      <c r="D189" s="5">
        <f>IFERROR(IF(Prêt_Non_Payé*Valeurs_Entrées,Solde_de_Départ,""), "")</f>
        <v>71658.928445598634</v>
      </c>
      <c r="E189" s="5">
        <f>IFERROR(IF(Prêt_Non_Payé*Valeurs_Entrées,Paiement_mensuel,""), "")</f>
        <v>418.13137658041109</v>
      </c>
      <c r="F189" s="5">
        <f>IFERROR(IF(Prêt_Non_Payé*Valeurs_Entrées,Capital,""), "")</f>
        <v>358.4156028757526</v>
      </c>
      <c r="G189" s="5">
        <f>IFERROR(IF(Prêt_Non_Payé*Valeurs_Entrées,Intérêts,""), "")</f>
        <v>59.715773704658496</v>
      </c>
      <c r="H189" s="5">
        <f>IFERROR(IF(Prêt_Non_Payé*Valeurs_Entrées,Solde_de_Fin,""), "")</f>
        <v>71300.512842722979</v>
      </c>
    </row>
    <row r="190" spans="2:8">
      <c r="B190" s="2">
        <f>IFERROR(IF(Prêt_Non_Payé*Valeurs_Entrées,Numéro_Paiement,""), "")</f>
        <v>177</v>
      </c>
      <c r="C190" s="4">
        <f>IFERROR(IF(Prêt_Non_Payé*Valeurs_Entrées,Date_Paiement,""), "")</f>
        <v>50772</v>
      </c>
      <c r="D190" s="5">
        <f>IFERROR(IF(Prêt_Non_Payé*Valeurs_Entrées,Solde_de_Départ,""), "")</f>
        <v>71300.512842722979</v>
      </c>
      <c r="E190" s="5">
        <f>IFERROR(IF(Prêt_Non_Payé*Valeurs_Entrées,Paiement_mensuel,""), "")</f>
        <v>418.13137658041109</v>
      </c>
      <c r="F190" s="5">
        <f>IFERROR(IF(Prêt_Non_Payé*Valeurs_Entrées,Capital,""), "")</f>
        <v>358.71428254481572</v>
      </c>
      <c r="G190" s="5">
        <f>IFERROR(IF(Prêt_Non_Payé*Valeurs_Entrées,Intérêts,""), "")</f>
        <v>59.417094035595369</v>
      </c>
      <c r="H190" s="5">
        <f>IFERROR(IF(Prêt_Non_Payé*Valeurs_Entrées,Solde_de_Fin,""), "")</f>
        <v>70941.798560178227</v>
      </c>
    </row>
    <row r="191" spans="2:8">
      <c r="B191" s="2">
        <f>IFERROR(IF(Prêt_Non_Payé*Valeurs_Entrées,Numéro_Paiement,""), "")</f>
        <v>178</v>
      </c>
      <c r="C191" s="4">
        <f>IFERROR(IF(Prêt_Non_Payé*Valeurs_Entrées,Date_Paiement,""), "")</f>
        <v>50803</v>
      </c>
      <c r="D191" s="5">
        <f>IFERROR(IF(Prêt_Non_Payé*Valeurs_Entrées,Solde_de_Départ,""), "")</f>
        <v>70941.798560178227</v>
      </c>
      <c r="E191" s="5">
        <f>IFERROR(IF(Prêt_Non_Payé*Valeurs_Entrées,Paiement_mensuel,""), "")</f>
        <v>418.13137658041109</v>
      </c>
      <c r="F191" s="5">
        <f>IFERROR(IF(Prêt_Non_Payé*Valeurs_Entrées,Capital,""), "")</f>
        <v>359.01321111360312</v>
      </c>
      <c r="G191" s="5">
        <f>IFERROR(IF(Prêt_Non_Payé*Valeurs_Entrées,Intérêts,""), "")</f>
        <v>59.11816546680803</v>
      </c>
      <c r="H191" s="5">
        <f>IFERROR(IF(Prêt_Non_Payé*Valeurs_Entrées,Solde_de_Fin,""), "")</f>
        <v>70582.785349064667</v>
      </c>
    </row>
    <row r="192" spans="2:8">
      <c r="B192" s="2">
        <f>IFERROR(IF(Prêt_Non_Payé*Valeurs_Entrées,Numéro_Paiement,""), "")</f>
        <v>179</v>
      </c>
      <c r="C192" s="4">
        <f>IFERROR(IF(Prêt_Non_Payé*Valeurs_Entrées,Date_Paiement,""), "")</f>
        <v>50831</v>
      </c>
      <c r="D192" s="5">
        <f>IFERROR(IF(Prêt_Non_Payé*Valeurs_Entrées,Solde_de_Départ,""), "")</f>
        <v>70582.785349064667</v>
      </c>
      <c r="E192" s="5">
        <f>IFERROR(IF(Prêt_Non_Payé*Valeurs_Entrées,Paiement_mensuel,""), "")</f>
        <v>418.13137658041109</v>
      </c>
      <c r="F192" s="5">
        <f>IFERROR(IF(Prêt_Non_Payé*Valeurs_Entrées,Capital,""), "")</f>
        <v>359.3123887895311</v>
      </c>
      <c r="G192" s="5">
        <f>IFERROR(IF(Prêt_Non_Payé*Valeurs_Entrées,Intérêts,""), "")</f>
        <v>58.818987790880009</v>
      </c>
      <c r="H192" s="5">
        <f>IFERROR(IF(Prêt_Non_Payé*Valeurs_Entrées,Solde_de_Fin,""), "")</f>
        <v>70223.47296027522</v>
      </c>
    </row>
    <row r="193" spans="2:8">
      <c r="B193" s="2">
        <f>IFERROR(IF(Prêt_Non_Payé*Valeurs_Entrées,Numéro_Paiement,""), "")</f>
        <v>180</v>
      </c>
      <c r="C193" s="4">
        <f>IFERROR(IF(Prêt_Non_Payé*Valeurs_Entrées,Date_Paiement,""), "")</f>
        <v>50862</v>
      </c>
      <c r="D193" s="5">
        <f>IFERROR(IF(Prêt_Non_Payé*Valeurs_Entrées,Solde_de_Départ,""), "")</f>
        <v>70223.47296027522</v>
      </c>
      <c r="E193" s="5">
        <f>IFERROR(IF(Prêt_Non_Payé*Valeurs_Entrées,Paiement_mensuel,""), "")</f>
        <v>418.13137658041109</v>
      </c>
      <c r="F193" s="5">
        <f>IFERROR(IF(Prêt_Non_Payé*Valeurs_Entrées,Capital,""), "")</f>
        <v>359.61181578018898</v>
      </c>
      <c r="G193" s="5">
        <f>IFERROR(IF(Prêt_Non_Payé*Valeurs_Entrées,Intérêts,""), "")</f>
        <v>58.519560800222067</v>
      </c>
      <c r="H193" s="5">
        <f>IFERROR(IF(Prêt_Non_Payé*Valeurs_Entrées,Solde_de_Fin,""), "")</f>
        <v>69863.861144495095</v>
      </c>
    </row>
    <row r="194" spans="2:8">
      <c r="B194" s="2">
        <f>IFERROR(IF(Prêt_Non_Payé*Valeurs_Entrées,Numéro_Paiement,""), "")</f>
        <v>181</v>
      </c>
      <c r="C194" s="4">
        <f>IFERROR(IF(Prêt_Non_Payé*Valeurs_Entrées,Date_Paiement,""), "")</f>
        <v>50892</v>
      </c>
      <c r="D194" s="5">
        <f>IFERROR(IF(Prêt_Non_Payé*Valeurs_Entrées,Solde_de_Départ,""), "")</f>
        <v>69863.861144495095</v>
      </c>
      <c r="E194" s="5">
        <f>IFERROR(IF(Prêt_Non_Payé*Valeurs_Entrées,Paiement_mensuel,""), "")</f>
        <v>418.13137658041109</v>
      </c>
      <c r="F194" s="5">
        <f>IFERROR(IF(Prêt_Non_Payé*Valeurs_Entrées,Capital,""), "")</f>
        <v>359.91149229333917</v>
      </c>
      <c r="G194" s="5">
        <f>IFERROR(IF(Prêt_Non_Payé*Valeurs_Entrées,Intérêts,""), "")</f>
        <v>58.219884287071913</v>
      </c>
      <c r="H194" s="5">
        <f>IFERROR(IF(Prêt_Non_Payé*Valeurs_Entrées,Solde_de_Fin,""), "")</f>
        <v>69503.949652201627</v>
      </c>
    </row>
    <row r="195" spans="2:8">
      <c r="B195" s="2">
        <f>IFERROR(IF(Prêt_Non_Payé*Valeurs_Entrées,Numéro_Paiement,""), "")</f>
        <v>182</v>
      </c>
      <c r="C195" s="4">
        <f>IFERROR(IF(Prêt_Non_Payé*Valeurs_Entrées,Date_Paiement,""), "")</f>
        <v>50923</v>
      </c>
      <c r="D195" s="5">
        <f>IFERROR(IF(Prêt_Non_Payé*Valeurs_Entrées,Solde_de_Départ,""), "")</f>
        <v>69503.949652201627</v>
      </c>
      <c r="E195" s="5">
        <f>IFERROR(IF(Prêt_Non_Payé*Valeurs_Entrées,Paiement_mensuel,""), "")</f>
        <v>418.13137658041109</v>
      </c>
      <c r="F195" s="5">
        <f>IFERROR(IF(Prêt_Non_Payé*Valeurs_Entrées,Capital,""), "")</f>
        <v>360.21141853691699</v>
      </c>
      <c r="G195" s="5">
        <f>IFERROR(IF(Prêt_Non_Payé*Valeurs_Entrées,Intérêts,""), "")</f>
        <v>57.919958043494134</v>
      </c>
      <c r="H195" s="5">
        <f>IFERROR(IF(Prêt_Non_Payé*Valeurs_Entrées,Solde_de_Fin,""), "")</f>
        <v>69143.738233664917</v>
      </c>
    </row>
    <row r="196" spans="2:8">
      <c r="B196" s="2">
        <f>IFERROR(IF(Prêt_Non_Payé*Valeurs_Entrées,Numéro_Paiement,""), "")</f>
        <v>183</v>
      </c>
      <c r="C196" s="4">
        <f>IFERROR(IF(Prêt_Non_Payé*Valeurs_Entrées,Date_Paiement,""), "")</f>
        <v>50953</v>
      </c>
      <c r="D196" s="5">
        <f>IFERROR(IF(Prêt_Non_Payé*Valeurs_Entrées,Solde_de_Départ,""), "")</f>
        <v>69143.738233664917</v>
      </c>
      <c r="E196" s="5">
        <f>IFERROR(IF(Prêt_Non_Payé*Valeurs_Entrées,Paiement_mensuel,""), "")</f>
        <v>418.13137658041109</v>
      </c>
      <c r="F196" s="5">
        <f>IFERROR(IF(Prêt_Non_Payé*Valeurs_Entrées,Capital,""), "")</f>
        <v>360.51159471903105</v>
      </c>
      <c r="G196" s="5">
        <f>IFERROR(IF(Prêt_Non_Payé*Valeurs_Entrées,Intérêts,""), "")</f>
        <v>57.619781861380041</v>
      </c>
      <c r="H196" s="5">
        <f>IFERROR(IF(Prêt_Non_Payé*Valeurs_Entrées,Solde_de_Fin,""), "")</f>
        <v>68783.226638945911</v>
      </c>
    </row>
    <row r="197" spans="2:8">
      <c r="B197" s="2">
        <f>IFERROR(IF(Prêt_Non_Payé*Valeurs_Entrées,Numéro_Paiement,""), "")</f>
        <v>184</v>
      </c>
      <c r="C197" s="4">
        <f>IFERROR(IF(Prêt_Non_Payé*Valeurs_Entrées,Date_Paiement,""), "")</f>
        <v>50984</v>
      </c>
      <c r="D197" s="5">
        <f>IFERROR(IF(Prêt_Non_Payé*Valeurs_Entrées,Solde_de_Départ,""), "")</f>
        <v>68783.226638945911</v>
      </c>
      <c r="E197" s="5">
        <f>IFERROR(IF(Prêt_Non_Payé*Valeurs_Entrées,Paiement_mensuel,""), "")</f>
        <v>418.13137658041109</v>
      </c>
      <c r="F197" s="5">
        <f>IFERROR(IF(Prêt_Non_Payé*Valeurs_Entrées,Capital,""), "")</f>
        <v>360.81202104796358</v>
      </c>
      <c r="G197" s="5">
        <f>IFERROR(IF(Prêt_Non_Payé*Valeurs_Entrées,Intérêts,""), "")</f>
        <v>57.31935553244751</v>
      </c>
      <c r="H197" s="5">
        <f>IFERROR(IF(Prêt_Non_Payé*Valeurs_Entrées,Solde_de_Fin,""), "")</f>
        <v>68422.414617898074</v>
      </c>
    </row>
    <row r="198" spans="2:8">
      <c r="B198" s="2">
        <f>IFERROR(IF(Prêt_Non_Payé*Valeurs_Entrées,Numéro_Paiement,""), "")</f>
        <v>185</v>
      </c>
      <c r="C198" s="4">
        <f>IFERROR(IF(Prêt_Non_Payé*Valeurs_Entrées,Date_Paiement,""), "")</f>
        <v>51015</v>
      </c>
      <c r="D198" s="5">
        <f>IFERROR(IF(Prêt_Non_Payé*Valeurs_Entrées,Solde_de_Départ,""), "")</f>
        <v>68422.414617898074</v>
      </c>
      <c r="E198" s="5">
        <f>IFERROR(IF(Prêt_Non_Payé*Valeurs_Entrées,Paiement_mensuel,""), "")</f>
        <v>418.13137658041109</v>
      </c>
      <c r="F198" s="5">
        <f>IFERROR(IF(Prêt_Non_Payé*Valeurs_Entrées,Capital,""), "")</f>
        <v>361.1126977321702</v>
      </c>
      <c r="G198" s="5">
        <f>IFERROR(IF(Prêt_Non_Payé*Valeurs_Entrées,Intérêts,""), "")</f>
        <v>57.018678848240867</v>
      </c>
      <c r="H198" s="5">
        <f>IFERROR(IF(Prêt_Non_Payé*Valeurs_Entrées,Solde_de_Fin,""), "")</f>
        <v>68061.301920165904</v>
      </c>
    </row>
    <row r="199" spans="2:8">
      <c r="B199" s="2">
        <f>IFERROR(IF(Prêt_Non_Payé*Valeurs_Entrées,Numéro_Paiement,""), "")</f>
        <v>186</v>
      </c>
      <c r="C199" s="4">
        <f>IFERROR(IF(Prêt_Non_Payé*Valeurs_Entrées,Date_Paiement,""), "")</f>
        <v>51045</v>
      </c>
      <c r="D199" s="5">
        <f>IFERROR(IF(Prêt_Non_Payé*Valeurs_Entrées,Solde_de_Départ,""), "")</f>
        <v>68061.301920165904</v>
      </c>
      <c r="E199" s="5">
        <f>IFERROR(IF(Prêt_Non_Payé*Valeurs_Entrées,Paiement_mensuel,""), "")</f>
        <v>418.13137658041109</v>
      </c>
      <c r="F199" s="5">
        <f>IFERROR(IF(Prêt_Non_Payé*Valeurs_Entrées,Capital,""), "")</f>
        <v>361.41362498028036</v>
      </c>
      <c r="G199" s="5">
        <f>IFERROR(IF(Prêt_Non_Payé*Valeurs_Entrées,Intérêts,""), "")</f>
        <v>56.717751600130725</v>
      </c>
      <c r="H199" s="5">
        <f>IFERROR(IF(Prêt_Non_Payé*Valeurs_Entrées,Solde_de_Fin,""), "")</f>
        <v>67699.888295185636</v>
      </c>
    </row>
    <row r="200" spans="2:8">
      <c r="B200" s="2">
        <f>IFERROR(IF(Prêt_Non_Payé*Valeurs_Entrées,Numéro_Paiement,""), "")</f>
        <v>187</v>
      </c>
      <c r="C200" s="4">
        <f>IFERROR(IF(Prêt_Non_Payé*Valeurs_Entrées,Date_Paiement,""), "")</f>
        <v>51076</v>
      </c>
      <c r="D200" s="5">
        <f>IFERROR(IF(Prêt_Non_Payé*Valeurs_Entrées,Solde_de_Départ,""), "")</f>
        <v>67699.888295185636</v>
      </c>
      <c r="E200" s="5">
        <f>IFERROR(IF(Prêt_Non_Payé*Valeurs_Entrées,Paiement_mensuel,""), "")</f>
        <v>418.13137658041109</v>
      </c>
      <c r="F200" s="5">
        <f>IFERROR(IF(Prêt_Non_Payé*Valeurs_Entrées,Capital,""), "")</f>
        <v>361.71480300109727</v>
      </c>
      <c r="G200" s="5">
        <f>IFERROR(IF(Prêt_Non_Payé*Valeurs_Entrées,Intérêts,""), "")</f>
        <v>56.416573579313834</v>
      </c>
      <c r="H200" s="5">
        <f>IFERROR(IF(Prêt_Non_Payé*Valeurs_Entrées,Solde_de_Fin,""), "")</f>
        <v>67338.173492184564</v>
      </c>
    </row>
    <row r="201" spans="2:8">
      <c r="B201" s="2">
        <f>IFERROR(IF(Prêt_Non_Payé*Valeurs_Entrées,Numéro_Paiement,""), "")</f>
        <v>188</v>
      </c>
      <c r="C201" s="4">
        <f>IFERROR(IF(Prêt_Non_Payé*Valeurs_Entrées,Date_Paiement,""), "")</f>
        <v>51106</v>
      </c>
      <c r="D201" s="5">
        <f>IFERROR(IF(Prêt_Non_Payé*Valeurs_Entrées,Solde_de_Départ,""), "")</f>
        <v>67338.173492184564</v>
      </c>
      <c r="E201" s="5">
        <f>IFERROR(IF(Prêt_Non_Payé*Valeurs_Entrées,Paiement_mensuel,""), "")</f>
        <v>418.13137658041109</v>
      </c>
      <c r="F201" s="5">
        <f>IFERROR(IF(Prêt_Non_Payé*Valeurs_Entrées,Capital,""), "")</f>
        <v>362.01623200359813</v>
      </c>
      <c r="G201" s="5">
        <f>IFERROR(IF(Prêt_Non_Payé*Valeurs_Entrées,Intérêts,""), "")</f>
        <v>56.115144576812916</v>
      </c>
      <c r="H201" s="5">
        <f>IFERROR(IF(Prêt_Non_Payé*Valeurs_Entrées,Solde_de_Fin,""), "")</f>
        <v>66976.157260181091</v>
      </c>
    </row>
    <row r="202" spans="2:8">
      <c r="B202" s="2">
        <f>IFERROR(IF(Prêt_Non_Payé*Valeurs_Entrées,Numéro_Paiement,""), "")</f>
        <v>189</v>
      </c>
      <c r="C202" s="4">
        <f>IFERROR(IF(Prêt_Non_Payé*Valeurs_Entrées,Date_Paiement,""), "")</f>
        <v>51137</v>
      </c>
      <c r="D202" s="5">
        <f>IFERROR(IF(Prêt_Non_Payé*Valeurs_Entrées,Solde_de_Départ,""), "")</f>
        <v>66976.157260181091</v>
      </c>
      <c r="E202" s="5">
        <f>IFERROR(IF(Prêt_Non_Payé*Valeurs_Entrées,Paiement_mensuel,""), "")</f>
        <v>418.13137658041109</v>
      </c>
      <c r="F202" s="5">
        <f>IFERROR(IF(Prêt_Non_Payé*Valeurs_Entrées,Capital,""), "")</f>
        <v>362.31791219693451</v>
      </c>
      <c r="G202" s="5">
        <f>IFERROR(IF(Prêt_Non_Payé*Valeurs_Entrées,Intérêts,""), "")</f>
        <v>55.813464383476592</v>
      </c>
      <c r="H202" s="5">
        <f>IFERROR(IF(Prêt_Non_Payé*Valeurs_Entrées,Solde_de_Fin,""), "")</f>
        <v>66613.839347984263</v>
      </c>
    </row>
    <row r="203" spans="2:8">
      <c r="B203" s="2">
        <f>IFERROR(IF(Prêt_Non_Payé*Valeurs_Entrées,Numéro_Paiement,""), "")</f>
        <v>190</v>
      </c>
      <c r="C203" s="4">
        <f>IFERROR(IF(Prêt_Non_Payé*Valeurs_Entrées,Date_Paiement,""), "")</f>
        <v>51168</v>
      </c>
      <c r="D203" s="5">
        <f>IFERROR(IF(Prêt_Non_Payé*Valeurs_Entrées,Solde_de_Départ,""), "")</f>
        <v>66613.839347984263</v>
      </c>
      <c r="E203" s="5">
        <f>IFERROR(IF(Prêt_Non_Payé*Valeurs_Entrées,Paiement_mensuel,""), "")</f>
        <v>418.13137658041109</v>
      </c>
      <c r="F203" s="5">
        <f>IFERROR(IF(Prêt_Non_Payé*Valeurs_Entrées,Capital,""), "")</f>
        <v>362.61984379043196</v>
      </c>
      <c r="G203" s="5">
        <f>IFERROR(IF(Prêt_Non_Payé*Valeurs_Entrées,Intérêts,""), "")</f>
        <v>55.511532789979142</v>
      </c>
      <c r="H203" s="5">
        <f>IFERROR(IF(Prêt_Non_Payé*Valeurs_Entrées,Solde_de_Fin,""), "")</f>
        <v>66251.219504193927</v>
      </c>
    </row>
    <row r="204" spans="2:8">
      <c r="B204" s="2">
        <f>IFERROR(IF(Prêt_Non_Payé*Valeurs_Entrées,Numéro_Paiement,""), "")</f>
        <v>191</v>
      </c>
      <c r="C204" s="4">
        <f>IFERROR(IF(Prêt_Non_Payé*Valeurs_Entrées,Date_Paiement,""), "")</f>
        <v>51197</v>
      </c>
      <c r="D204" s="5">
        <f>IFERROR(IF(Prêt_Non_Payé*Valeurs_Entrées,Solde_de_Départ,""), "")</f>
        <v>66251.219504193927</v>
      </c>
      <c r="E204" s="5">
        <f>IFERROR(IF(Prêt_Non_Payé*Valeurs_Entrées,Paiement_mensuel,""), "")</f>
        <v>418.13137658041109</v>
      </c>
      <c r="F204" s="5">
        <f>IFERROR(IF(Prêt_Non_Payé*Valeurs_Entrées,Capital,""), "")</f>
        <v>362.92202699359069</v>
      </c>
      <c r="G204" s="5">
        <f>IFERROR(IF(Prêt_Non_Payé*Valeurs_Entrées,Intérêts,""), "")</f>
        <v>55.209349586820451</v>
      </c>
      <c r="H204" s="5">
        <f>IFERROR(IF(Prêt_Non_Payé*Valeurs_Entrées,Solde_de_Fin,""), "")</f>
        <v>65888.297477200278</v>
      </c>
    </row>
    <row r="205" spans="2:8">
      <c r="B205" s="2">
        <f>IFERROR(IF(Prêt_Non_Payé*Valeurs_Entrées,Numéro_Paiement,""), "")</f>
        <v>192</v>
      </c>
      <c r="C205" s="4">
        <f>IFERROR(IF(Prêt_Non_Payé*Valeurs_Entrées,Date_Paiement,""), "")</f>
        <v>51228</v>
      </c>
      <c r="D205" s="5">
        <f>IFERROR(IF(Prêt_Non_Payé*Valeurs_Entrées,Solde_de_Départ,""), "")</f>
        <v>65888.297477200278</v>
      </c>
      <c r="E205" s="5">
        <f>IFERROR(IF(Prêt_Non_Payé*Valeurs_Entrées,Paiement_mensuel,""), "")</f>
        <v>418.13137658041109</v>
      </c>
      <c r="F205" s="5">
        <f>IFERROR(IF(Prêt_Non_Payé*Valeurs_Entrées,Capital,""), "")</f>
        <v>363.22446201608534</v>
      </c>
      <c r="G205" s="5">
        <f>IFERROR(IF(Prêt_Non_Payé*Valeurs_Entrées,Intérêts,""), "")</f>
        <v>54.906914564325795</v>
      </c>
      <c r="H205" s="5">
        <f>IFERROR(IF(Prêt_Non_Payé*Valeurs_Entrées,Solde_de_Fin,""), "")</f>
        <v>65525.0730151842</v>
      </c>
    </row>
    <row r="206" spans="2:8">
      <c r="B206" s="2">
        <f>IFERROR(IF(Prêt_Non_Payé*Valeurs_Entrées,Numéro_Paiement,""), "")</f>
        <v>193</v>
      </c>
      <c r="C206" s="4">
        <f>IFERROR(IF(Prêt_Non_Payé*Valeurs_Entrées,Date_Paiement,""), "")</f>
        <v>51258</v>
      </c>
      <c r="D206" s="5">
        <f>IFERROR(IF(Prêt_Non_Payé*Valeurs_Entrées,Solde_de_Départ,""), "")</f>
        <v>65525.0730151842</v>
      </c>
      <c r="E206" s="5">
        <f>IFERROR(IF(Prêt_Non_Payé*Valeurs_Entrées,Paiement_mensuel,""), "")</f>
        <v>418.13137658041109</v>
      </c>
      <c r="F206" s="5">
        <f>IFERROR(IF(Prêt_Non_Payé*Valeurs_Entrées,Capital,""), "")</f>
        <v>363.52714906776532</v>
      </c>
      <c r="G206" s="5">
        <f>IFERROR(IF(Prêt_Non_Payé*Valeurs_Entrées,Intérêts,""), "")</f>
        <v>54.604227512645714</v>
      </c>
      <c r="H206" s="5">
        <f>IFERROR(IF(Prêt_Non_Payé*Valeurs_Entrées,Solde_de_Fin,""), "")</f>
        <v>65161.545866116576</v>
      </c>
    </row>
    <row r="207" spans="2:8">
      <c r="B207" s="2">
        <f>IFERROR(IF(Prêt_Non_Payé*Valeurs_Entrées,Numéro_Paiement,""), "")</f>
        <v>194</v>
      </c>
      <c r="C207" s="4">
        <f>IFERROR(IF(Prêt_Non_Payé*Valeurs_Entrées,Date_Paiement,""), "")</f>
        <v>51289</v>
      </c>
      <c r="D207" s="5">
        <f>IFERROR(IF(Prêt_Non_Payé*Valeurs_Entrées,Solde_de_Départ,""), "")</f>
        <v>65161.545866116576</v>
      </c>
      <c r="E207" s="5">
        <f>IFERROR(IF(Prêt_Non_Payé*Valeurs_Entrées,Paiement_mensuel,""), "")</f>
        <v>418.13137658041109</v>
      </c>
      <c r="F207" s="5">
        <f>IFERROR(IF(Prêt_Non_Payé*Valeurs_Entrées,Capital,""), "")</f>
        <v>363.83008835865519</v>
      </c>
      <c r="G207" s="5">
        <f>IFERROR(IF(Prêt_Non_Payé*Valeurs_Entrées,Intérêts,""), "")</f>
        <v>54.301288221755918</v>
      </c>
      <c r="H207" s="5">
        <f>IFERROR(IF(Prêt_Non_Payé*Valeurs_Entrées,Solde_de_Fin,""), "")</f>
        <v>64797.715777757912</v>
      </c>
    </row>
    <row r="208" spans="2:8">
      <c r="B208" s="2">
        <f>IFERROR(IF(Prêt_Non_Payé*Valeurs_Entrées,Numéro_Paiement,""), "")</f>
        <v>195</v>
      </c>
      <c r="C208" s="4">
        <f>IFERROR(IF(Prêt_Non_Payé*Valeurs_Entrées,Date_Paiement,""), "")</f>
        <v>51319</v>
      </c>
      <c r="D208" s="5">
        <f>IFERROR(IF(Prêt_Non_Payé*Valeurs_Entrées,Solde_de_Départ,""), "")</f>
        <v>64797.715777757912</v>
      </c>
      <c r="E208" s="5">
        <f>IFERROR(IF(Prêt_Non_Payé*Valeurs_Entrées,Paiement_mensuel,""), "")</f>
        <v>418.13137658041109</v>
      </c>
      <c r="F208" s="5">
        <f>IFERROR(IF(Prêt_Non_Payé*Valeurs_Entrées,Capital,""), "")</f>
        <v>364.13328009895406</v>
      </c>
      <c r="G208" s="5">
        <f>IFERROR(IF(Prêt_Non_Payé*Valeurs_Entrées,Intérêts,""), "")</f>
        <v>53.998096481457033</v>
      </c>
      <c r="H208" s="5">
        <f>IFERROR(IF(Prêt_Non_Payé*Valeurs_Entrées,Solde_de_Fin,""), "")</f>
        <v>64433.582497659067</v>
      </c>
    </row>
    <row r="209" spans="2:8">
      <c r="B209" s="2">
        <f>IFERROR(IF(Prêt_Non_Payé*Valeurs_Entrées,Numéro_Paiement,""), "")</f>
        <v>196</v>
      </c>
      <c r="C209" s="4">
        <f>IFERROR(IF(Prêt_Non_Payé*Valeurs_Entrées,Date_Paiement,""), "")</f>
        <v>51350</v>
      </c>
      <c r="D209" s="5">
        <f>IFERROR(IF(Prêt_Non_Payé*Valeurs_Entrées,Solde_de_Départ,""), "")</f>
        <v>64433.582497659067</v>
      </c>
      <c r="E209" s="5">
        <f>IFERROR(IF(Prêt_Non_Payé*Valeurs_Entrées,Paiement_mensuel,""), "")</f>
        <v>418.13137658041109</v>
      </c>
      <c r="F209" s="5">
        <f>IFERROR(IF(Prêt_Non_Payé*Valeurs_Entrées,Capital,""), "")</f>
        <v>364.43672449903653</v>
      </c>
      <c r="G209" s="5">
        <f>IFERROR(IF(Prêt_Non_Payé*Valeurs_Entrées,Intérêts,""), "")</f>
        <v>53.694652081374578</v>
      </c>
      <c r="H209" s="5">
        <f>IFERROR(IF(Prêt_Non_Payé*Valeurs_Entrées,Solde_de_Fin,""), "")</f>
        <v>64069.145773160053</v>
      </c>
    </row>
    <row r="210" spans="2:8">
      <c r="B210" s="2">
        <f>IFERROR(IF(Prêt_Non_Payé*Valeurs_Entrées,Numéro_Paiement,""), "")</f>
        <v>197</v>
      </c>
      <c r="C210" s="4">
        <f>IFERROR(IF(Prêt_Non_Payé*Valeurs_Entrées,Date_Paiement,""), "")</f>
        <v>51381</v>
      </c>
      <c r="D210" s="5">
        <f>IFERROR(IF(Prêt_Non_Payé*Valeurs_Entrées,Solde_de_Départ,""), "")</f>
        <v>64069.145773160053</v>
      </c>
      <c r="E210" s="5">
        <f>IFERROR(IF(Prêt_Non_Payé*Valeurs_Entrées,Paiement_mensuel,""), "")</f>
        <v>418.13137658041109</v>
      </c>
      <c r="F210" s="5">
        <f>IFERROR(IF(Prêt_Non_Payé*Valeurs_Entrées,Capital,""), "")</f>
        <v>364.74042176945238</v>
      </c>
      <c r="G210" s="5">
        <f>IFERROR(IF(Prêt_Non_Payé*Valeurs_Entrées,Intérêts,""), "")</f>
        <v>53.390954810958711</v>
      </c>
      <c r="H210" s="5">
        <f>IFERROR(IF(Prêt_Non_Payé*Valeurs_Entrées,Solde_de_Fin,""), "")</f>
        <v>63704.405351390567</v>
      </c>
    </row>
    <row r="211" spans="2:8">
      <c r="B211" s="2">
        <f>IFERROR(IF(Prêt_Non_Payé*Valeurs_Entrées,Numéro_Paiement,""), "")</f>
        <v>198</v>
      </c>
      <c r="C211" s="4">
        <f>IFERROR(IF(Prêt_Non_Payé*Valeurs_Entrées,Date_Paiement,""), "")</f>
        <v>51411</v>
      </c>
      <c r="D211" s="5">
        <f>IFERROR(IF(Prêt_Non_Payé*Valeurs_Entrées,Solde_de_Départ,""), "")</f>
        <v>63704.405351390567</v>
      </c>
      <c r="E211" s="5">
        <f>IFERROR(IF(Prêt_Non_Payé*Valeurs_Entrées,Paiement_mensuel,""), "")</f>
        <v>418.13137658041109</v>
      </c>
      <c r="F211" s="5">
        <f>IFERROR(IF(Prêt_Non_Payé*Valeurs_Entrées,Capital,""), "")</f>
        <v>365.04437212092694</v>
      </c>
      <c r="G211" s="5">
        <f>IFERROR(IF(Prêt_Non_Payé*Valeurs_Entrées,Intérêts,""), "")</f>
        <v>53.08700445948417</v>
      </c>
      <c r="H211" s="5">
        <f>IFERROR(IF(Prêt_Non_Payé*Valeurs_Entrées,Solde_de_Fin,""), "")</f>
        <v>63339.360979269826</v>
      </c>
    </row>
    <row r="212" spans="2:8">
      <c r="B212" s="2">
        <f>IFERROR(IF(Prêt_Non_Payé*Valeurs_Entrées,Numéro_Paiement,""), "")</f>
        <v>199</v>
      </c>
      <c r="C212" s="4">
        <f>IFERROR(IF(Prêt_Non_Payé*Valeurs_Entrées,Date_Paiement,""), "")</f>
        <v>51442</v>
      </c>
      <c r="D212" s="5">
        <f>IFERROR(IF(Prêt_Non_Payé*Valeurs_Entrées,Solde_de_Départ,""), "")</f>
        <v>63339.360979269826</v>
      </c>
      <c r="E212" s="5">
        <f>IFERROR(IF(Prêt_Non_Payé*Valeurs_Entrées,Paiement_mensuel,""), "")</f>
        <v>418.13137658041109</v>
      </c>
      <c r="F212" s="5">
        <f>IFERROR(IF(Prêt_Non_Payé*Valeurs_Entrées,Capital,""), "")</f>
        <v>365.34857576436104</v>
      </c>
      <c r="G212" s="5">
        <f>IFERROR(IF(Prêt_Non_Payé*Valeurs_Entrées,Intérêts,""), "")</f>
        <v>52.782800816050063</v>
      </c>
      <c r="H212" s="5">
        <f>IFERROR(IF(Prêt_Non_Payé*Valeurs_Entrées,Solde_de_Fin,""), "")</f>
        <v>62974.012403505491</v>
      </c>
    </row>
    <row r="213" spans="2:8">
      <c r="B213" s="2">
        <f>IFERROR(IF(Prêt_Non_Payé*Valeurs_Entrées,Numéro_Paiement,""), "")</f>
        <v>200</v>
      </c>
      <c r="C213" s="4">
        <f>IFERROR(IF(Prêt_Non_Payé*Valeurs_Entrées,Date_Paiement,""), "")</f>
        <v>51472</v>
      </c>
      <c r="D213" s="5">
        <f>IFERROR(IF(Prêt_Non_Payé*Valeurs_Entrées,Solde_de_Départ,""), "")</f>
        <v>62974.012403505491</v>
      </c>
      <c r="E213" s="5">
        <f>IFERROR(IF(Prêt_Non_Payé*Valeurs_Entrées,Paiement_mensuel,""), "")</f>
        <v>418.13137658041109</v>
      </c>
      <c r="F213" s="5">
        <f>IFERROR(IF(Prêt_Non_Payé*Valeurs_Entrées,Capital,""), "")</f>
        <v>365.65303291083137</v>
      </c>
      <c r="G213" s="5">
        <f>IFERROR(IF(Prêt_Non_Payé*Valeurs_Entrées,Intérêts,""), "")</f>
        <v>52.478343669579765</v>
      </c>
      <c r="H213" s="5">
        <f>IFERROR(IF(Prêt_Non_Payé*Valeurs_Entrées,Solde_de_Fin,""), "")</f>
        <v>62608.359370594742</v>
      </c>
    </row>
    <row r="214" spans="2:8">
      <c r="B214" s="2">
        <f>IFERROR(IF(Prêt_Non_Payé*Valeurs_Entrées,Numéro_Paiement,""), "")</f>
        <v>201</v>
      </c>
      <c r="C214" s="4">
        <f>IFERROR(IF(Prêt_Non_Payé*Valeurs_Entrées,Date_Paiement,""), "")</f>
        <v>51503</v>
      </c>
      <c r="D214" s="5">
        <f>IFERROR(IF(Prêt_Non_Payé*Valeurs_Entrées,Solde_de_Départ,""), "")</f>
        <v>62608.359370594742</v>
      </c>
      <c r="E214" s="5">
        <f>IFERROR(IF(Prêt_Non_Payé*Valeurs_Entrées,Paiement_mensuel,""), "")</f>
        <v>418.13137658041109</v>
      </c>
      <c r="F214" s="5">
        <f>IFERROR(IF(Prêt_Non_Payé*Valeurs_Entrées,Capital,""), "")</f>
        <v>365.95774377159034</v>
      </c>
      <c r="G214" s="5">
        <f>IFERROR(IF(Prêt_Non_Payé*Valeurs_Entrées,Intérêts,""), "")</f>
        <v>52.173632808820727</v>
      </c>
      <c r="H214" s="5">
        <f>IFERROR(IF(Prêt_Non_Payé*Valeurs_Entrées,Solde_de_Fin,""), "")</f>
        <v>62242.401626823135</v>
      </c>
    </row>
    <row r="215" spans="2:8">
      <c r="B215" s="2">
        <f>IFERROR(IF(Prêt_Non_Payé*Valeurs_Entrées,Numéro_Paiement,""), "")</f>
        <v>202</v>
      </c>
      <c r="C215" s="4">
        <f>IFERROR(IF(Prêt_Non_Payé*Valeurs_Entrées,Date_Paiement,""), "")</f>
        <v>51534</v>
      </c>
      <c r="D215" s="5">
        <f>IFERROR(IF(Prêt_Non_Payé*Valeurs_Entrées,Solde_de_Départ,""), "")</f>
        <v>62242.401626823135</v>
      </c>
      <c r="E215" s="5">
        <f>IFERROR(IF(Prêt_Non_Payé*Valeurs_Entrées,Paiement_mensuel,""), "")</f>
        <v>418.13137658041109</v>
      </c>
      <c r="F215" s="5">
        <f>IFERROR(IF(Prêt_Non_Payé*Valeurs_Entrées,Capital,""), "")</f>
        <v>366.26270855806666</v>
      </c>
      <c r="G215" s="5">
        <f>IFERROR(IF(Prêt_Non_Payé*Valeurs_Entrées,Intérêts,""), "")</f>
        <v>51.868668022344409</v>
      </c>
      <c r="H215" s="5">
        <f>IFERROR(IF(Prêt_Non_Payé*Valeurs_Entrées,Solde_de_Fin,""), "")</f>
        <v>61876.138918265249</v>
      </c>
    </row>
    <row r="216" spans="2:8">
      <c r="B216" s="2">
        <f>IFERROR(IF(Prêt_Non_Payé*Valeurs_Entrées,Numéro_Paiement,""), "")</f>
        <v>203</v>
      </c>
      <c r="C216" s="4">
        <f>IFERROR(IF(Prêt_Non_Payé*Valeurs_Entrées,Date_Paiement,""), "")</f>
        <v>51562</v>
      </c>
      <c r="D216" s="5">
        <f>IFERROR(IF(Prêt_Non_Payé*Valeurs_Entrées,Solde_de_Départ,""), "")</f>
        <v>61876.138918265249</v>
      </c>
      <c r="E216" s="5">
        <f>IFERROR(IF(Prêt_Non_Payé*Valeurs_Entrées,Paiement_mensuel,""), "")</f>
        <v>418.13137658041109</v>
      </c>
      <c r="F216" s="5">
        <f>IFERROR(IF(Prêt_Non_Payé*Valeurs_Entrées,Capital,""), "")</f>
        <v>366.56792748186507</v>
      </c>
      <c r="G216" s="5">
        <f>IFERROR(IF(Prêt_Non_Payé*Valeurs_Entrées,Intérêts,""), "")</f>
        <v>51.563449098546023</v>
      </c>
      <c r="H216" s="5">
        <f>IFERROR(IF(Prêt_Non_Payé*Valeurs_Entrées,Solde_de_Fin,""), "")</f>
        <v>61509.57099078341</v>
      </c>
    </row>
    <row r="217" spans="2:8">
      <c r="B217" s="2">
        <f>IFERROR(IF(Prêt_Non_Payé*Valeurs_Entrées,Numéro_Paiement,""), "")</f>
        <v>204</v>
      </c>
      <c r="C217" s="4">
        <f>IFERROR(IF(Prêt_Non_Payé*Valeurs_Entrées,Date_Paiement,""), "")</f>
        <v>51593</v>
      </c>
      <c r="D217" s="5">
        <f>IFERROR(IF(Prêt_Non_Payé*Valeurs_Entrées,Solde_de_Départ,""), "")</f>
        <v>61509.57099078341</v>
      </c>
      <c r="E217" s="5">
        <f>IFERROR(IF(Prêt_Non_Payé*Valeurs_Entrées,Paiement_mensuel,""), "")</f>
        <v>418.13137658041109</v>
      </c>
      <c r="F217" s="5">
        <f>IFERROR(IF(Prêt_Non_Payé*Valeurs_Entrées,Capital,""), "")</f>
        <v>366.87340075476664</v>
      </c>
      <c r="G217" s="5">
        <f>IFERROR(IF(Prêt_Non_Payé*Valeurs_Entrées,Intérêts,""), "")</f>
        <v>51.257975825644451</v>
      </c>
      <c r="H217" s="5">
        <f>IFERROR(IF(Prêt_Non_Payé*Valeurs_Entrées,Solde_de_Fin,""), "")</f>
        <v>61142.697590028736</v>
      </c>
    </row>
    <row r="218" spans="2:8">
      <c r="B218" s="2">
        <f>IFERROR(IF(Prêt_Non_Payé*Valeurs_Entrées,Numéro_Paiement,""), "")</f>
        <v>205</v>
      </c>
      <c r="C218" s="4">
        <f>IFERROR(IF(Prêt_Non_Payé*Valeurs_Entrées,Date_Paiement,""), "")</f>
        <v>51623</v>
      </c>
      <c r="D218" s="5">
        <f>IFERROR(IF(Prêt_Non_Payé*Valeurs_Entrées,Solde_de_Départ,""), "")</f>
        <v>61142.697590028736</v>
      </c>
      <c r="E218" s="5">
        <f>IFERROR(IF(Prêt_Non_Payé*Valeurs_Entrées,Paiement_mensuel,""), "")</f>
        <v>418.13137658041109</v>
      </c>
      <c r="F218" s="5">
        <f>IFERROR(IF(Prêt_Non_Payé*Valeurs_Entrées,Capital,""), "")</f>
        <v>367.17912858872893</v>
      </c>
      <c r="G218" s="5">
        <f>IFERROR(IF(Prêt_Non_Payé*Valeurs_Entrées,Intérêts,""), "")</f>
        <v>50.952247991682157</v>
      </c>
      <c r="H218" s="5">
        <f>IFERROR(IF(Prêt_Non_Payé*Valeurs_Entrées,Solde_de_Fin,""), "")</f>
        <v>60775.518461440006</v>
      </c>
    </row>
    <row r="219" spans="2:8">
      <c r="B219" s="2">
        <f>IFERROR(IF(Prêt_Non_Payé*Valeurs_Entrées,Numéro_Paiement,""), "")</f>
        <v>206</v>
      </c>
      <c r="C219" s="4">
        <f>IFERROR(IF(Prêt_Non_Payé*Valeurs_Entrées,Date_Paiement,""), "")</f>
        <v>51654</v>
      </c>
      <c r="D219" s="5">
        <f>IFERROR(IF(Prêt_Non_Payé*Valeurs_Entrées,Solde_de_Départ,""), "")</f>
        <v>60775.518461440006</v>
      </c>
      <c r="E219" s="5">
        <f>IFERROR(IF(Prêt_Non_Payé*Valeurs_Entrées,Paiement_mensuel,""), "")</f>
        <v>418.13137658041109</v>
      </c>
      <c r="F219" s="5">
        <f>IFERROR(IF(Prêt_Non_Payé*Valeurs_Entrées,Capital,""), "")</f>
        <v>367.48511119588619</v>
      </c>
      <c r="G219" s="5">
        <f>IFERROR(IF(Prêt_Non_Payé*Valeurs_Entrées,Intérêts,""), "")</f>
        <v>50.646265384524874</v>
      </c>
      <c r="H219" s="5">
        <f>IFERROR(IF(Prêt_Non_Payé*Valeurs_Entrées,Solde_de_Fin,""), "")</f>
        <v>60408.033350244281</v>
      </c>
    </row>
    <row r="220" spans="2:8">
      <c r="B220" s="2">
        <f>IFERROR(IF(Prêt_Non_Payé*Valeurs_Entrées,Numéro_Paiement,""), "")</f>
        <v>207</v>
      </c>
      <c r="C220" s="4">
        <f>IFERROR(IF(Prêt_Non_Payé*Valeurs_Entrées,Date_Paiement,""), "")</f>
        <v>51684</v>
      </c>
      <c r="D220" s="5">
        <f>IFERROR(IF(Prêt_Non_Payé*Valeurs_Entrées,Solde_de_Départ,""), "")</f>
        <v>60408.033350244281</v>
      </c>
      <c r="E220" s="5">
        <f>IFERROR(IF(Prêt_Non_Payé*Valeurs_Entrées,Paiement_mensuel,""), "")</f>
        <v>418.13137658041109</v>
      </c>
      <c r="F220" s="5">
        <f>IFERROR(IF(Prêt_Non_Payé*Valeurs_Entrées,Capital,""), "")</f>
        <v>367.79134878854944</v>
      </c>
      <c r="G220" s="5">
        <f>IFERROR(IF(Prêt_Non_Payé*Valeurs_Entrées,Intérêts,""), "")</f>
        <v>50.340027791861644</v>
      </c>
      <c r="H220" s="5">
        <f>IFERROR(IF(Prêt_Non_Payé*Valeurs_Entrées,Solde_de_Fin,""), "")</f>
        <v>60040.242001455641</v>
      </c>
    </row>
    <row r="221" spans="2:8">
      <c r="B221" s="2">
        <f>IFERROR(IF(Prêt_Non_Payé*Valeurs_Entrées,Numéro_Paiement,""), "")</f>
        <v>208</v>
      </c>
      <c r="C221" s="4">
        <f>IFERROR(IF(Prêt_Non_Payé*Valeurs_Entrées,Date_Paiement,""), "")</f>
        <v>51715</v>
      </c>
      <c r="D221" s="5">
        <f>IFERROR(IF(Prêt_Non_Payé*Valeurs_Entrées,Solde_de_Départ,""), "")</f>
        <v>60040.242001455641</v>
      </c>
      <c r="E221" s="5">
        <f>IFERROR(IF(Prêt_Non_Payé*Valeurs_Entrées,Paiement_mensuel,""), "")</f>
        <v>418.13137658041109</v>
      </c>
      <c r="F221" s="5">
        <f>IFERROR(IF(Prêt_Non_Payé*Valeurs_Entrées,Capital,""), "")</f>
        <v>368.09784157920654</v>
      </c>
      <c r="G221" s="5">
        <f>IFERROR(IF(Prêt_Non_Payé*Valeurs_Entrées,Intérêts,""), "")</f>
        <v>50.033535001204513</v>
      </c>
      <c r="H221" s="5">
        <f>IFERROR(IF(Prêt_Non_Payé*Valeurs_Entrées,Solde_de_Fin,""), "")</f>
        <v>59672.144159876523</v>
      </c>
    </row>
    <row r="222" spans="2:8">
      <c r="B222" s="2">
        <f>IFERROR(IF(Prêt_Non_Payé*Valeurs_Entrées,Numéro_Paiement,""), "")</f>
        <v>209</v>
      </c>
      <c r="C222" s="4">
        <f>IFERROR(IF(Prêt_Non_Payé*Valeurs_Entrées,Date_Paiement,""), "")</f>
        <v>51746</v>
      </c>
      <c r="D222" s="5">
        <f>IFERROR(IF(Prêt_Non_Payé*Valeurs_Entrées,Solde_de_Départ,""), "")</f>
        <v>59672.144159876523</v>
      </c>
      <c r="E222" s="5">
        <f>IFERROR(IF(Prêt_Non_Payé*Valeurs_Entrées,Paiement_mensuel,""), "")</f>
        <v>418.13137658041109</v>
      </c>
      <c r="F222" s="5">
        <f>IFERROR(IF(Prêt_Non_Payé*Valeurs_Entrées,Capital,""), "")</f>
        <v>368.4045897805226</v>
      </c>
      <c r="G222" s="5">
        <f>IFERROR(IF(Prêt_Non_Payé*Valeurs_Entrées,Intérêts,""), "")</f>
        <v>49.726786799888515</v>
      </c>
      <c r="H222" s="5">
        <f>IFERROR(IF(Prêt_Non_Payé*Valeurs_Entrées,Solde_de_Fin,""), "")</f>
        <v>59303.739570096077</v>
      </c>
    </row>
    <row r="223" spans="2:8">
      <c r="B223" s="2">
        <f>IFERROR(IF(Prêt_Non_Payé*Valeurs_Entrées,Numéro_Paiement,""), "")</f>
        <v>210</v>
      </c>
      <c r="C223" s="4">
        <f>IFERROR(IF(Prêt_Non_Payé*Valeurs_Entrées,Date_Paiement,""), "")</f>
        <v>51776</v>
      </c>
      <c r="D223" s="5">
        <f>IFERROR(IF(Prêt_Non_Payé*Valeurs_Entrées,Solde_de_Départ,""), "")</f>
        <v>59303.739570096077</v>
      </c>
      <c r="E223" s="5">
        <f>IFERROR(IF(Prêt_Non_Payé*Valeurs_Entrées,Paiement_mensuel,""), "")</f>
        <v>418.13137658041109</v>
      </c>
      <c r="F223" s="5">
        <f>IFERROR(IF(Prêt_Non_Payé*Valeurs_Entrées,Capital,""), "")</f>
        <v>368.71159360533966</v>
      </c>
      <c r="G223" s="5">
        <f>IFERROR(IF(Prêt_Non_Payé*Valeurs_Entrées,Intérêts,""), "")</f>
        <v>49.419782975071421</v>
      </c>
      <c r="H223" s="5">
        <f>IFERROR(IF(Prêt_Non_Payé*Valeurs_Entrées,Solde_de_Fin,""), "")</f>
        <v>58935.027976490805</v>
      </c>
    </row>
    <row r="224" spans="2:8">
      <c r="B224" s="2">
        <f>IFERROR(IF(Prêt_Non_Payé*Valeurs_Entrées,Numéro_Paiement,""), "")</f>
        <v>211</v>
      </c>
      <c r="C224" s="4">
        <f>IFERROR(IF(Prêt_Non_Payé*Valeurs_Entrées,Date_Paiement,""), "")</f>
        <v>51807</v>
      </c>
      <c r="D224" s="5">
        <f>IFERROR(IF(Prêt_Non_Payé*Valeurs_Entrées,Solde_de_Départ,""), "")</f>
        <v>58935.027976490805</v>
      </c>
      <c r="E224" s="5">
        <f>IFERROR(IF(Prêt_Non_Payé*Valeurs_Entrées,Paiement_mensuel,""), "")</f>
        <v>418.13137658041109</v>
      </c>
      <c r="F224" s="5">
        <f>IFERROR(IF(Prêt_Non_Payé*Valeurs_Entrées,Capital,""), "")</f>
        <v>369.01885326667747</v>
      </c>
      <c r="G224" s="5">
        <f>IFERROR(IF(Prêt_Non_Payé*Valeurs_Entrées,Intérêts,""), "")</f>
        <v>49.112523313733625</v>
      </c>
      <c r="H224" s="5">
        <f>IFERROR(IF(Prêt_Non_Payé*Valeurs_Entrées,Solde_de_Fin,""), "")</f>
        <v>58566.009123224183</v>
      </c>
    </row>
    <row r="225" spans="2:8">
      <c r="B225" s="2">
        <f>IFERROR(IF(Prêt_Non_Payé*Valeurs_Entrées,Numéro_Paiement,""), "")</f>
        <v>212</v>
      </c>
      <c r="C225" s="4">
        <f>IFERROR(IF(Prêt_Non_Payé*Valeurs_Entrées,Date_Paiement,""), "")</f>
        <v>51837</v>
      </c>
      <c r="D225" s="5">
        <f>IFERROR(IF(Prêt_Non_Payé*Valeurs_Entrées,Solde_de_Départ,""), "")</f>
        <v>58566.009123224183</v>
      </c>
      <c r="E225" s="5">
        <f>IFERROR(IF(Prêt_Non_Payé*Valeurs_Entrées,Paiement_mensuel,""), "")</f>
        <v>418.13137658041109</v>
      </c>
      <c r="F225" s="5">
        <f>IFERROR(IF(Prêt_Non_Payé*Valeurs_Entrées,Capital,""), "")</f>
        <v>369.32636897773307</v>
      </c>
      <c r="G225" s="5">
        <f>IFERROR(IF(Prêt_Non_Payé*Valeurs_Entrées,Intérêts,""), "")</f>
        <v>48.805007602678067</v>
      </c>
      <c r="H225" s="5">
        <f>IFERROR(IF(Prêt_Non_Payé*Valeurs_Entrées,Solde_de_Fin,""), "")</f>
        <v>58196.682754246503</v>
      </c>
    </row>
    <row r="226" spans="2:8">
      <c r="B226" s="2">
        <f>IFERROR(IF(Prêt_Non_Payé*Valeurs_Entrées,Numéro_Paiement,""), "")</f>
        <v>213</v>
      </c>
      <c r="C226" s="4">
        <f>IFERROR(IF(Prêt_Non_Payé*Valeurs_Entrées,Date_Paiement,""), "")</f>
        <v>51868</v>
      </c>
      <c r="D226" s="5">
        <f>IFERROR(IF(Prêt_Non_Payé*Valeurs_Entrées,Solde_de_Départ,""), "")</f>
        <v>58196.682754246503</v>
      </c>
      <c r="E226" s="5">
        <f>IFERROR(IF(Prêt_Non_Payé*Valeurs_Entrées,Paiement_mensuel,""), "")</f>
        <v>418.13137658041109</v>
      </c>
      <c r="F226" s="5">
        <f>IFERROR(IF(Prêt_Non_Payé*Valeurs_Entrées,Capital,""), "")</f>
        <v>369.63414095188114</v>
      </c>
      <c r="G226" s="5">
        <f>IFERROR(IF(Prêt_Non_Payé*Valeurs_Entrées,Intérêts,""), "")</f>
        <v>48.497235628529957</v>
      </c>
      <c r="H226" s="5">
        <f>IFERROR(IF(Prêt_Non_Payé*Valeurs_Entrées,Solde_de_Fin,""), "")</f>
        <v>57827.048613294639</v>
      </c>
    </row>
    <row r="227" spans="2:8">
      <c r="B227" s="2">
        <f>IFERROR(IF(Prêt_Non_Payé*Valeurs_Entrées,Numéro_Paiement,""), "")</f>
        <v>214</v>
      </c>
      <c r="C227" s="4">
        <f>IFERROR(IF(Prêt_Non_Payé*Valeurs_Entrées,Date_Paiement,""), "")</f>
        <v>51899</v>
      </c>
      <c r="D227" s="5">
        <f>IFERROR(IF(Prêt_Non_Payé*Valeurs_Entrées,Solde_de_Départ,""), "")</f>
        <v>57827.048613294639</v>
      </c>
      <c r="E227" s="5">
        <f>IFERROR(IF(Prêt_Non_Payé*Valeurs_Entrées,Paiement_mensuel,""), "")</f>
        <v>418.13137658041109</v>
      </c>
      <c r="F227" s="5">
        <f>IFERROR(IF(Prêt_Non_Payé*Valeurs_Entrées,Capital,""), "")</f>
        <v>369.94216940267438</v>
      </c>
      <c r="G227" s="5">
        <f>IFERROR(IF(Prêt_Non_Payé*Valeurs_Entrées,Intérêts,""), "")</f>
        <v>48.189207177736719</v>
      </c>
      <c r="H227" s="5">
        <f>IFERROR(IF(Prêt_Non_Payé*Valeurs_Entrées,Solde_de_Fin,""), "")</f>
        <v>57457.106443892102</v>
      </c>
    </row>
    <row r="228" spans="2:8">
      <c r="B228" s="2">
        <f>IFERROR(IF(Prêt_Non_Payé*Valeurs_Entrées,Numéro_Paiement,""), "")</f>
        <v>215</v>
      </c>
      <c r="C228" s="4">
        <f>IFERROR(IF(Prêt_Non_Payé*Valeurs_Entrées,Date_Paiement,""), "")</f>
        <v>51927</v>
      </c>
      <c r="D228" s="5">
        <f>IFERROR(IF(Prêt_Non_Payé*Valeurs_Entrées,Solde_de_Départ,""), "")</f>
        <v>57457.106443892102</v>
      </c>
      <c r="E228" s="5">
        <f>IFERROR(IF(Prêt_Non_Payé*Valeurs_Entrées,Paiement_mensuel,""), "")</f>
        <v>418.13137658041109</v>
      </c>
      <c r="F228" s="5">
        <f>IFERROR(IF(Prêt_Non_Payé*Valeurs_Entrées,Capital,""), "")</f>
        <v>370.25045454384326</v>
      </c>
      <c r="G228" s="5">
        <f>IFERROR(IF(Prêt_Non_Payé*Valeurs_Entrées,Intérêts,""), "")</f>
        <v>47.880922036567824</v>
      </c>
      <c r="H228" s="5">
        <f>IFERROR(IF(Prêt_Non_Payé*Valeurs_Entrées,Solde_de_Fin,""), "")</f>
        <v>57086.855989348274</v>
      </c>
    </row>
    <row r="229" spans="2:8">
      <c r="B229" s="2">
        <f>IFERROR(IF(Prêt_Non_Payé*Valeurs_Entrées,Numéro_Paiement,""), "")</f>
        <v>216</v>
      </c>
      <c r="C229" s="4">
        <f>IFERROR(IF(Prêt_Non_Payé*Valeurs_Entrées,Date_Paiement,""), "")</f>
        <v>51958</v>
      </c>
      <c r="D229" s="5">
        <f>IFERROR(IF(Prêt_Non_Payé*Valeurs_Entrées,Solde_de_Départ,""), "")</f>
        <v>57086.855989348274</v>
      </c>
      <c r="E229" s="5">
        <f>IFERROR(IF(Prêt_Non_Payé*Valeurs_Entrées,Paiement_mensuel,""), "")</f>
        <v>418.13137658041109</v>
      </c>
      <c r="F229" s="5">
        <f>IFERROR(IF(Prêt_Non_Payé*Valeurs_Entrées,Capital,""), "")</f>
        <v>370.55899658929644</v>
      </c>
      <c r="G229" s="5">
        <f>IFERROR(IF(Prêt_Non_Payé*Valeurs_Entrées,Intérêts,""), "")</f>
        <v>47.57237999111463</v>
      </c>
      <c r="H229" s="5">
        <f>IFERROR(IF(Prêt_Non_Payé*Valeurs_Entrées,Solde_de_Fin,""), "")</f>
        <v>56716.296992759017</v>
      </c>
    </row>
    <row r="230" spans="2:8">
      <c r="B230" s="2">
        <f>IFERROR(IF(Prêt_Non_Payé*Valeurs_Entrées,Numéro_Paiement,""), "")</f>
        <v>217</v>
      </c>
      <c r="C230" s="4">
        <f>IFERROR(IF(Prêt_Non_Payé*Valeurs_Entrées,Date_Paiement,""), "")</f>
        <v>51988</v>
      </c>
      <c r="D230" s="5">
        <f>IFERROR(IF(Prêt_Non_Payé*Valeurs_Entrées,Solde_de_Départ,""), "")</f>
        <v>56716.296992759017</v>
      </c>
      <c r="E230" s="5">
        <f>IFERROR(IF(Prêt_Non_Payé*Valeurs_Entrées,Paiement_mensuel,""), "")</f>
        <v>418.13137658041109</v>
      </c>
      <c r="F230" s="5">
        <f>IFERROR(IF(Prêt_Non_Payé*Valeurs_Entrées,Capital,""), "")</f>
        <v>370.86779575312084</v>
      </c>
      <c r="G230" s="5">
        <f>IFERROR(IF(Prêt_Non_Payé*Valeurs_Entrées,Intérêts,""), "")</f>
        <v>47.263580827290212</v>
      </c>
      <c r="H230" s="5">
        <f>IFERROR(IF(Prêt_Non_Payé*Valeurs_Entrées,Solde_de_Fin,""), "")</f>
        <v>56345.429197005957</v>
      </c>
    </row>
    <row r="231" spans="2:8">
      <c r="B231" s="2">
        <f>IFERROR(IF(Prêt_Non_Payé*Valeurs_Entrées,Numéro_Paiement,""), "")</f>
        <v>218</v>
      </c>
      <c r="C231" s="4">
        <f>IFERROR(IF(Prêt_Non_Payé*Valeurs_Entrées,Date_Paiement,""), "")</f>
        <v>52019</v>
      </c>
      <c r="D231" s="5">
        <f>IFERROR(IF(Prêt_Non_Payé*Valeurs_Entrées,Solde_de_Départ,""), "")</f>
        <v>56345.429197005957</v>
      </c>
      <c r="E231" s="5">
        <f>IFERROR(IF(Prêt_Non_Payé*Valeurs_Entrées,Paiement_mensuel,""), "")</f>
        <v>418.13137658041109</v>
      </c>
      <c r="F231" s="5">
        <f>IFERROR(IF(Prêt_Non_Payé*Valeurs_Entrées,Capital,""), "")</f>
        <v>371.17685224958177</v>
      </c>
      <c r="G231" s="5">
        <f>IFERROR(IF(Prêt_Non_Payé*Valeurs_Entrées,Intérêts,""), "")</f>
        <v>46.95452433082928</v>
      </c>
      <c r="H231" s="5">
        <f>IFERROR(IF(Prêt_Non_Payé*Valeurs_Entrées,Solde_de_Fin,""), "")</f>
        <v>55974.252344756504</v>
      </c>
    </row>
    <row r="232" spans="2:8">
      <c r="B232" s="2">
        <f>IFERROR(IF(Prêt_Non_Payé*Valeurs_Entrées,Numéro_Paiement,""), "")</f>
        <v>219</v>
      </c>
      <c r="C232" s="4">
        <f>IFERROR(IF(Prêt_Non_Payé*Valeurs_Entrées,Date_Paiement,""), "")</f>
        <v>52049</v>
      </c>
      <c r="D232" s="5">
        <f>IFERROR(IF(Prêt_Non_Payé*Valeurs_Entrées,Solde_de_Départ,""), "")</f>
        <v>55974.252344756504</v>
      </c>
      <c r="E232" s="5">
        <f>IFERROR(IF(Prêt_Non_Payé*Valeurs_Entrées,Paiement_mensuel,""), "")</f>
        <v>418.13137658041109</v>
      </c>
      <c r="F232" s="5">
        <f>IFERROR(IF(Prêt_Non_Payé*Valeurs_Entrées,Capital,""), "")</f>
        <v>371.48616629312312</v>
      </c>
      <c r="G232" s="5">
        <f>IFERROR(IF(Prêt_Non_Payé*Valeurs_Entrées,Intérêts,""), "")</f>
        <v>46.645210287287959</v>
      </c>
      <c r="H232" s="5">
        <f>IFERROR(IF(Prêt_Non_Payé*Valeurs_Entrées,Solde_de_Fin,""), "")</f>
        <v>55602.766178463411</v>
      </c>
    </row>
    <row r="233" spans="2:8">
      <c r="B233" s="2">
        <f>IFERROR(IF(Prêt_Non_Payé*Valeurs_Entrées,Numéro_Paiement,""), "")</f>
        <v>220</v>
      </c>
      <c r="C233" s="4">
        <f>IFERROR(IF(Prêt_Non_Payé*Valeurs_Entrées,Date_Paiement,""), "")</f>
        <v>52080</v>
      </c>
      <c r="D233" s="5">
        <f>IFERROR(IF(Prêt_Non_Payé*Valeurs_Entrées,Solde_de_Départ,""), "")</f>
        <v>55602.766178463411</v>
      </c>
      <c r="E233" s="5">
        <f>IFERROR(IF(Prêt_Non_Payé*Valeurs_Entrées,Paiement_mensuel,""), "")</f>
        <v>418.13137658041109</v>
      </c>
      <c r="F233" s="5">
        <f>IFERROR(IF(Prêt_Non_Payé*Valeurs_Entrées,Capital,""), "")</f>
        <v>371.79573809836739</v>
      </c>
      <c r="G233" s="5">
        <f>IFERROR(IF(Prêt_Non_Payé*Valeurs_Entrées,Intérêts,""), "")</f>
        <v>46.335638482043692</v>
      </c>
      <c r="H233" s="5">
        <f>IFERROR(IF(Prêt_Non_Payé*Valeurs_Entrées,Solde_de_Fin,""), "")</f>
        <v>55230.970440365068</v>
      </c>
    </row>
    <row r="234" spans="2:8">
      <c r="B234" s="2">
        <f>IFERROR(IF(Prêt_Non_Payé*Valeurs_Entrées,Numéro_Paiement,""), "")</f>
        <v>221</v>
      </c>
      <c r="C234" s="4">
        <f>IFERROR(IF(Prêt_Non_Payé*Valeurs_Entrées,Date_Paiement,""), "")</f>
        <v>52111</v>
      </c>
      <c r="D234" s="5">
        <f>IFERROR(IF(Prêt_Non_Payé*Valeurs_Entrées,Solde_de_Départ,""), "")</f>
        <v>55230.970440365068</v>
      </c>
      <c r="E234" s="5">
        <f>IFERROR(IF(Prêt_Non_Payé*Valeurs_Entrées,Paiement_mensuel,""), "")</f>
        <v>418.13137658041109</v>
      </c>
      <c r="F234" s="5">
        <f>IFERROR(IF(Prêt_Non_Payé*Valeurs_Entrées,Capital,""), "")</f>
        <v>372.10556788011604</v>
      </c>
      <c r="G234" s="5">
        <f>IFERROR(IF(Prêt_Non_Payé*Valeurs_Entrées,Intérêts,""), "")</f>
        <v>46.025808700295052</v>
      </c>
      <c r="H234" s="5">
        <f>IFERROR(IF(Prêt_Non_Payé*Valeurs_Entrées,Solde_de_Fin,""), "")</f>
        <v>54858.864872485035</v>
      </c>
    </row>
    <row r="235" spans="2:8">
      <c r="B235" s="2">
        <f>IFERROR(IF(Prêt_Non_Payé*Valeurs_Entrées,Numéro_Paiement,""), "")</f>
        <v>222</v>
      </c>
      <c r="C235" s="4">
        <f>IFERROR(IF(Prêt_Non_Payé*Valeurs_Entrées,Date_Paiement,""), "")</f>
        <v>52141</v>
      </c>
      <c r="D235" s="5">
        <f>IFERROR(IF(Prêt_Non_Payé*Valeurs_Entrées,Solde_de_Départ,""), "")</f>
        <v>54858.864872485035</v>
      </c>
      <c r="E235" s="5">
        <f>IFERROR(IF(Prêt_Non_Payé*Valeurs_Entrées,Paiement_mensuel,""), "")</f>
        <v>418.13137658041109</v>
      </c>
      <c r="F235" s="5">
        <f>IFERROR(IF(Prêt_Non_Payé*Valeurs_Entrées,Capital,""), "")</f>
        <v>372.41565585334951</v>
      </c>
      <c r="G235" s="5">
        <f>IFERROR(IF(Prêt_Non_Payé*Valeurs_Entrées,Intérêts,""), "")</f>
        <v>45.715720727061623</v>
      </c>
      <c r="H235" s="5">
        <f>IFERROR(IF(Prêt_Non_Payé*Valeurs_Entrées,Solde_de_Fin,""), "")</f>
        <v>54486.449216631721</v>
      </c>
    </row>
    <row r="236" spans="2:8">
      <c r="B236" s="2">
        <f>IFERROR(IF(Prêt_Non_Payé*Valeurs_Entrées,Numéro_Paiement,""), "")</f>
        <v>223</v>
      </c>
      <c r="C236" s="4">
        <f>IFERROR(IF(Prêt_Non_Payé*Valeurs_Entrées,Date_Paiement,""), "")</f>
        <v>52172</v>
      </c>
      <c r="D236" s="5">
        <f>IFERROR(IF(Prêt_Non_Payé*Valeurs_Entrées,Solde_de_Départ,""), "")</f>
        <v>54486.449216631721</v>
      </c>
      <c r="E236" s="5">
        <f>IFERROR(IF(Prêt_Non_Payé*Valeurs_Entrées,Paiement_mensuel,""), "")</f>
        <v>418.13137658041109</v>
      </c>
      <c r="F236" s="5">
        <f>IFERROR(IF(Prêt_Non_Payé*Valeurs_Entrées,Capital,""), "")</f>
        <v>372.72600223322729</v>
      </c>
      <c r="G236" s="5">
        <f>IFERROR(IF(Prêt_Non_Payé*Valeurs_Entrées,Intérêts,""), "")</f>
        <v>45.40537434718383</v>
      </c>
      <c r="H236" s="5">
        <f>IFERROR(IF(Prêt_Non_Payé*Valeurs_Entrées,Solde_de_Fin,""), "")</f>
        <v>54113.723214398575</v>
      </c>
    </row>
    <row r="237" spans="2:8">
      <c r="B237" s="2">
        <f>IFERROR(IF(Prêt_Non_Payé*Valeurs_Entrées,Numéro_Paiement,""), "")</f>
        <v>224</v>
      </c>
      <c r="C237" s="4">
        <f>IFERROR(IF(Prêt_Non_Payé*Valeurs_Entrées,Date_Paiement,""), "")</f>
        <v>52202</v>
      </c>
      <c r="D237" s="5">
        <f>IFERROR(IF(Prêt_Non_Payé*Valeurs_Entrées,Solde_de_Départ,""), "")</f>
        <v>54113.723214398575</v>
      </c>
      <c r="E237" s="5">
        <f>IFERROR(IF(Prêt_Non_Payé*Valeurs_Entrées,Paiement_mensuel,""), "")</f>
        <v>418.13137658041109</v>
      </c>
      <c r="F237" s="5">
        <f>IFERROR(IF(Prêt_Non_Payé*Valeurs_Entrées,Capital,""), "")</f>
        <v>373.0366072350883</v>
      </c>
      <c r="G237" s="5">
        <f>IFERROR(IF(Prêt_Non_Payé*Valeurs_Entrées,Intérêts,""), "")</f>
        <v>45.094769345322803</v>
      </c>
      <c r="H237" s="5">
        <f>IFERROR(IF(Prêt_Non_Payé*Valeurs_Entrées,Solde_de_Fin,""), "")</f>
        <v>53740.686607163487</v>
      </c>
    </row>
    <row r="238" spans="2:8">
      <c r="B238" s="2">
        <f>IFERROR(IF(Prêt_Non_Payé*Valeurs_Entrées,Numéro_Paiement,""), "")</f>
        <v>225</v>
      </c>
      <c r="C238" s="4">
        <f>IFERROR(IF(Prêt_Non_Payé*Valeurs_Entrées,Date_Paiement,""), "")</f>
        <v>52233</v>
      </c>
      <c r="D238" s="5">
        <f>IFERROR(IF(Prêt_Non_Payé*Valeurs_Entrées,Solde_de_Départ,""), "")</f>
        <v>53740.686607163487</v>
      </c>
      <c r="E238" s="5">
        <f>IFERROR(IF(Prêt_Non_Payé*Valeurs_Entrées,Paiement_mensuel,""), "")</f>
        <v>418.13137658041109</v>
      </c>
      <c r="F238" s="5">
        <f>IFERROR(IF(Prêt_Non_Payé*Valeurs_Entrées,Capital,""), "")</f>
        <v>373.34747107445088</v>
      </c>
      <c r="G238" s="5">
        <f>IFERROR(IF(Prêt_Non_Payé*Valeurs_Entrées,Intérêts,""), "")</f>
        <v>44.783905505960227</v>
      </c>
      <c r="H238" s="5">
        <f>IFERROR(IF(Prêt_Non_Payé*Valeurs_Entrées,Solde_de_Fin,""), "")</f>
        <v>53367.339136089169</v>
      </c>
    </row>
    <row r="239" spans="2:8">
      <c r="B239" s="2">
        <f>IFERROR(IF(Prêt_Non_Payé*Valeurs_Entrées,Numéro_Paiement,""), "")</f>
        <v>226</v>
      </c>
      <c r="C239" s="4">
        <f>IFERROR(IF(Prêt_Non_Payé*Valeurs_Entrées,Date_Paiement,""), "")</f>
        <v>52264</v>
      </c>
      <c r="D239" s="5">
        <f>IFERROR(IF(Prêt_Non_Payé*Valeurs_Entrées,Solde_de_Départ,""), "")</f>
        <v>53367.339136089169</v>
      </c>
      <c r="E239" s="5">
        <f>IFERROR(IF(Prêt_Non_Payé*Valeurs_Entrées,Paiement_mensuel,""), "")</f>
        <v>418.13137658041109</v>
      </c>
      <c r="F239" s="5">
        <f>IFERROR(IF(Prêt_Non_Payé*Valeurs_Entrées,Capital,""), "")</f>
        <v>373.65859396701291</v>
      </c>
      <c r="G239" s="5">
        <f>IFERROR(IF(Prêt_Non_Payé*Valeurs_Entrées,Intérêts,""), "")</f>
        <v>44.472782613398188</v>
      </c>
      <c r="H239" s="5">
        <f>IFERROR(IF(Prêt_Non_Payé*Valeurs_Entrées,Solde_de_Fin,""), "")</f>
        <v>52993.680542122122</v>
      </c>
    </row>
    <row r="240" spans="2:8">
      <c r="B240" s="2">
        <f>IFERROR(IF(Prêt_Non_Payé*Valeurs_Entrées,Numéro_Paiement,""), "")</f>
        <v>227</v>
      </c>
      <c r="C240" s="4">
        <f>IFERROR(IF(Prêt_Non_Payé*Valeurs_Entrées,Date_Paiement,""), "")</f>
        <v>52292</v>
      </c>
      <c r="D240" s="5">
        <f>IFERROR(IF(Prêt_Non_Payé*Valeurs_Entrées,Solde_de_Départ,""), "")</f>
        <v>52993.680542122122</v>
      </c>
      <c r="E240" s="5">
        <f>IFERROR(IF(Prêt_Non_Payé*Valeurs_Entrées,Paiement_mensuel,""), "")</f>
        <v>418.13137658041109</v>
      </c>
      <c r="F240" s="5">
        <f>IFERROR(IF(Prêt_Non_Payé*Valeurs_Entrées,Capital,""), "")</f>
        <v>373.96997612865209</v>
      </c>
      <c r="G240" s="5">
        <f>IFERROR(IF(Prêt_Non_Payé*Valeurs_Entrées,Intérêts,""), "")</f>
        <v>44.161400451759008</v>
      </c>
      <c r="H240" s="5">
        <f>IFERROR(IF(Prêt_Non_Payé*Valeurs_Entrées,Solde_de_Fin,""), "")</f>
        <v>52619.710565993606</v>
      </c>
    </row>
    <row r="241" spans="2:8">
      <c r="B241" s="2">
        <f>IFERROR(IF(Prêt_Non_Payé*Valeurs_Entrées,Numéro_Paiement,""), "")</f>
        <v>228</v>
      </c>
      <c r="C241" s="4">
        <f>IFERROR(IF(Prêt_Non_Payé*Valeurs_Entrées,Date_Paiement,""), "")</f>
        <v>52323</v>
      </c>
      <c r="D241" s="5">
        <f>IFERROR(IF(Prêt_Non_Payé*Valeurs_Entrées,Solde_de_Départ,""), "")</f>
        <v>52619.710565993606</v>
      </c>
      <c r="E241" s="5">
        <f>IFERROR(IF(Prêt_Non_Payé*Valeurs_Entrées,Paiement_mensuel,""), "")</f>
        <v>418.13137658041109</v>
      </c>
      <c r="F241" s="5">
        <f>IFERROR(IF(Prêt_Non_Payé*Valeurs_Entrées,Capital,""), "")</f>
        <v>374.28161777542596</v>
      </c>
      <c r="G241" s="5">
        <f>IFERROR(IF(Prêt_Non_Payé*Valeurs_Entrées,Intérêts,""), "")</f>
        <v>43.849758804985136</v>
      </c>
      <c r="H241" s="5">
        <f>IFERROR(IF(Prêt_Non_Payé*Valeurs_Entrées,Solde_de_Fin,""), "")</f>
        <v>52245.428948218207</v>
      </c>
    </row>
    <row r="242" spans="2:8">
      <c r="B242" s="2">
        <f>IFERROR(IF(Prêt_Non_Payé*Valeurs_Entrées,Numéro_Paiement,""), "")</f>
        <v>229</v>
      </c>
      <c r="C242" s="4">
        <f>IFERROR(IF(Prêt_Non_Payé*Valeurs_Entrées,Date_Paiement,""), "")</f>
        <v>52353</v>
      </c>
      <c r="D242" s="5">
        <f>IFERROR(IF(Prêt_Non_Payé*Valeurs_Entrées,Solde_de_Départ,""), "")</f>
        <v>52245.428948218207</v>
      </c>
      <c r="E242" s="5">
        <f>IFERROR(IF(Prêt_Non_Payé*Valeurs_Entrées,Paiement_mensuel,""), "")</f>
        <v>418.13137658041109</v>
      </c>
      <c r="F242" s="5">
        <f>IFERROR(IF(Prêt_Non_Payé*Valeurs_Entrées,Capital,""), "")</f>
        <v>374.59351912357215</v>
      </c>
      <c r="G242" s="5">
        <f>IFERROR(IF(Prêt_Non_Payé*Valeurs_Entrées,Intérêts,""), "")</f>
        <v>43.53785745683895</v>
      </c>
      <c r="H242" s="5">
        <f>IFERROR(IF(Prêt_Non_Payé*Valeurs_Entrées,Solde_de_Fin,""), "")</f>
        <v>51870.835429094703</v>
      </c>
    </row>
    <row r="243" spans="2:8">
      <c r="B243" s="2">
        <f>IFERROR(IF(Prêt_Non_Payé*Valeurs_Entrées,Numéro_Paiement,""), "")</f>
        <v>230</v>
      </c>
      <c r="C243" s="4">
        <f>IFERROR(IF(Prêt_Non_Payé*Valeurs_Entrées,Date_Paiement,""), "")</f>
        <v>52384</v>
      </c>
      <c r="D243" s="5">
        <f>IFERROR(IF(Prêt_Non_Payé*Valeurs_Entrées,Solde_de_Départ,""), "")</f>
        <v>51870.835429094703</v>
      </c>
      <c r="E243" s="5">
        <f>IFERROR(IF(Prêt_Non_Payé*Valeurs_Entrées,Paiement_mensuel,""), "")</f>
        <v>418.13137658041109</v>
      </c>
      <c r="F243" s="5">
        <f>IFERROR(IF(Prêt_Non_Payé*Valeurs_Entrées,Capital,""), "")</f>
        <v>374.90568038950846</v>
      </c>
      <c r="G243" s="5">
        <f>IFERROR(IF(Prêt_Non_Payé*Valeurs_Entrées,Intérêts,""), "")</f>
        <v>43.225696190902639</v>
      </c>
      <c r="H243" s="5">
        <f>IFERROR(IF(Prêt_Non_Payé*Valeurs_Entrées,Solde_de_Fin,""), "")</f>
        <v>51495.929748705312</v>
      </c>
    </row>
    <row r="244" spans="2:8">
      <c r="B244" s="2">
        <f>IFERROR(IF(Prêt_Non_Payé*Valeurs_Entrées,Numéro_Paiement,""), "")</f>
        <v>231</v>
      </c>
      <c r="C244" s="4">
        <f>IFERROR(IF(Prêt_Non_Payé*Valeurs_Entrées,Date_Paiement,""), "")</f>
        <v>52414</v>
      </c>
      <c r="D244" s="5">
        <f>IFERROR(IF(Prêt_Non_Payé*Valeurs_Entrées,Solde_de_Départ,""), "")</f>
        <v>51495.929748705312</v>
      </c>
      <c r="E244" s="5">
        <f>IFERROR(IF(Prêt_Non_Payé*Valeurs_Entrées,Paiement_mensuel,""), "")</f>
        <v>418.13137658041109</v>
      </c>
      <c r="F244" s="5">
        <f>IFERROR(IF(Prêt_Non_Payé*Valeurs_Entrées,Capital,""), "")</f>
        <v>375.21810178983304</v>
      </c>
      <c r="G244" s="5">
        <f>IFERROR(IF(Prêt_Non_Payé*Valeurs_Entrées,Intérêts,""), "")</f>
        <v>42.91327479057805</v>
      </c>
      <c r="H244" s="5">
        <f>IFERROR(IF(Prêt_Non_Payé*Valeurs_Entrées,Solde_de_Fin,""), "")</f>
        <v>51120.711646915515</v>
      </c>
    </row>
    <row r="245" spans="2:8">
      <c r="B245" s="2">
        <f>IFERROR(IF(Prêt_Non_Payé*Valeurs_Entrées,Numéro_Paiement,""), "")</f>
        <v>232</v>
      </c>
      <c r="C245" s="4">
        <f>IFERROR(IF(Prêt_Non_Payé*Valeurs_Entrées,Date_Paiement,""), "")</f>
        <v>52445</v>
      </c>
      <c r="D245" s="5">
        <f>IFERROR(IF(Prêt_Non_Payé*Valeurs_Entrées,Solde_de_Départ,""), "")</f>
        <v>51120.711646915515</v>
      </c>
      <c r="E245" s="5">
        <f>IFERROR(IF(Prêt_Non_Payé*Valeurs_Entrées,Paiement_mensuel,""), "")</f>
        <v>418.13137658041109</v>
      </c>
      <c r="F245" s="5">
        <f>IFERROR(IF(Prêt_Non_Payé*Valeurs_Entrées,Capital,""), "")</f>
        <v>375.53078354132458</v>
      </c>
      <c r="G245" s="5">
        <f>IFERROR(IF(Prêt_Non_Payé*Valeurs_Entrées,Intérêts,""), "")</f>
        <v>42.600593039086526</v>
      </c>
      <c r="H245" s="5">
        <f>IFERROR(IF(Prêt_Non_Payé*Valeurs_Entrées,Solde_de_Fin,""), "")</f>
        <v>50745.180863374233</v>
      </c>
    </row>
    <row r="246" spans="2:8">
      <c r="B246" s="2">
        <f>IFERROR(IF(Prêt_Non_Payé*Valeurs_Entrées,Numéro_Paiement,""), "")</f>
        <v>233</v>
      </c>
      <c r="C246" s="4">
        <f>IFERROR(IF(Prêt_Non_Payé*Valeurs_Entrées,Date_Paiement,""), "")</f>
        <v>52476</v>
      </c>
      <c r="D246" s="5">
        <f>IFERROR(IF(Prêt_Non_Payé*Valeurs_Entrées,Solde_de_Départ,""), "")</f>
        <v>50745.180863374233</v>
      </c>
      <c r="E246" s="5">
        <f>IFERROR(IF(Prêt_Non_Payé*Valeurs_Entrées,Paiement_mensuel,""), "")</f>
        <v>418.13137658041109</v>
      </c>
      <c r="F246" s="5">
        <f>IFERROR(IF(Prêt_Non_Payé*Valeurs_Entrées,Capital,""), "")</f>
        <v>375.84372586094236</v>
      </c>
      <c r="G246" s="5">
        <f>IFERROR(IF(Prêt_Non_Payé*Valeurs_Entrées,Intérêts,""), "")</f>
        <v>42.287650719468751</v>
      </c>
      <c r="H246" s="5">
        <f>IFERROR(IF(Prêt_Non_Payé*Valeurs_Entrées,Solde_de_Fin,""), "")</f>
        <v>50369.33713751327</v>
      </c>
    </row>
    <row r="247" spans="2:8">
      <c r="B247" s="2">
        <f>IFERROR(IF(Prêt_Non_Payé*Valeurs_Entrées,Numéro_Paiement,""), "")</f>
        <v>234</v>
      </c>
      <c r="C247" s="4">
        <f>IFERROR(IF(Prêt_Non_Payé*Valeurs_Entrées,Date_Paiement,""), "")</f>
        <v>52506</v>
      </c>
      <c r="D247" s="5">
        <f>IFERROR(IF(Prêt_Non_Payé*Valeurs_Entrées,Solde_de_Départ,""), "")</f>
        <v>50369.33713751327</v>
      </c>
      <c r="E247" s="5">
        <f>IFERROR(IF(Prêt_Non_Payé*Valeurs_Entrées,Paiement_mensuel,""), "")</f>
        <v>418.13137658041109</v>
      </c>
      <c r="F247" s="5">
        <f>IFERROR(IF(Prêt_Non_Payé*Valeurs_Entrées,Capital,""), "")</f>
        <v>376.15692896582647</v>
      </c>
      <c r="G247" s="5">
        <f>IFERROR(IF(Prêt_Non_Payé*Valeurs_Entrées,Intérêts,""), "")</f>
        <v>41.974447614584626</v>
      </c>
      <c r="H247" s="5">
        <f>IFERROR(IF(Prêt_Non_Payé*Valeurs_Entrées,Solde_de_Fin,""), "")</f>
        <v>49993.180208547579</v>
      </c>
    </row>
    <row r="248" spans="2:8">
      <c r="B248" s="2">
        <f>IFERROR(IF(Prêt_Non_Payé*Valeurs_Entrées,Numéro_Paiement,""), "")</f>
        <v>235</v>
      </c>
      <c r="C248" s="4">
        <f>IFERROR(IF(Prêt_Non_Payé*Valeurs_Entrées,Date_Paiement,""), "")</f>
        <v>52537</v>
      </c>
      <c r="D248" s="5">
        <f>IFERROR(IF(Prêt_Non_Payé*Valeurs_Entrées,Solde_de_Départ,""), "")</f>
        <v>49993.180208547579</v>
      </c>
      <c r="E248" s="5">
        <f>IFERROR(IF(Prêt_Non_Payé*Valeurs_Entrées,Paiement_mensuel,""), "")</f>
        <v>418.13137658041109</v>
      </c>
      <c r="F248" s="5">
        <f>IFERROR(IF(Prêt_Non_Payé*Valeurs_Entrées,Capital,""), "")</f>
        <v>376.470393073298</v>
      </c>
      <c r="G248" s="5">
        <f>IFERROR(IF(Prêt_Non_Payé*Valeurs_Entrées,Intérêts,""), "")</f>
        <v>41.660983507113109</v>
      </c>
      <c r="H248" s="5">
        <f>IFERROR(IF(Prêt_Non_Payé*Valeurs_Entrées,Solde_de_Fin,""), "")</f>
        <v>49616.709815474373</v>
      </c>
    </row>
    <row r="249" spans="2:8">
      <c r="B249" s="2">
        <f>IFERROR(IF(Prêt_Non_Payé*Valeurs_Entrées,Numéro_Paiement,""), "")</f>
        <v>236</v>
      </c>
      <c r="C249" s="4">
        <f>IFERROR(IF(Prêt_Non_Payé*Valeurs_Entrées,Date_Paiement,""), "")</f>
        <v>52567</v>
      </c>
      <c r="D249" s="5">
        <f>IFERROR(IF(Prêt_Non_Payé*Valeurs_Entrées,Solde_de_Départ,""), "")</f>
        <v>49616.709815474373</v>
      </c>
      <c r="E249" s="5">
        <f>IFERROR(IF(Prêt_Non_Payé*Valeurs_Entrées,Paiement_mensuel,""), "")</f>
        <v>418.13137658041109</v>
      </c>
      <c r="F249" s="5">
        <f>IFERROR(IF(Prêt_Non_Payé*Valeurs_Entrées,Capital,""), "")</f>
        <v>376.78411840085909</v>
      </c>
      <c r="G249" s="5">
        <f>IFERROR(IF(Prêt_Non_Payé*Valeurs_Entrées,Intérêts,""), "")</f>
        <v>41.347258179552021</v>
      </c>
      <c r="H249" s="5">
        <f>IFERROR(IF(Prêt_Non_Payé*Valeurs_Entrées,Solde_de_Fin,""), "")</f>
        <v>49239.925697073486</v>
      </c>
    </row>
    <row r="250" spans="2:8">
      <c r="B250" s="2">
        <f>IFERROR(IF(Prêt_Non_Payé*Valeurs_Entrées,Numéro_Paiement,""), "")</f>
        <v>237</v>
      </c>
      <c r="C250" s="4">
        <f>IFERROR(IF(Prêt_Non_Payé*Valeurs_Entrées,Date_Paiement,""), "")</f>
        <v>52598</v>
      </c>
      <c r="D250" s="5">
        <f>IFERROR(IF(Prêt_Non_Payé*Valeurs_Entrées,Solde_de_Départ,""), "")</f>
        <v>49239.925697073486</v>
      </c>
      <c r="E250" s="5">
        <f>IFERROR(IF(Prêt_Non_Payé*Valeurs_Entrées,Paiement_mensuel,""), "")</f>
        <v>418.13137658041109</v>
      </c>
      <c r="F250" s="5">
        <f>IFERROR(IF(Prêt_Non_Payé*Valeurs_Entrées,Capital,""), "")</f>
        <v>377.09810516619308</v>
      </c>
      <c r="G250" s="5">
        <f>IFERROR(IF(Prêt_Non_Payé*Valeurs_Entrées,Intérêts,""), "")</f>
        <v>41.033271414217971</v>
      </c>
      <c r="H250" s="5">
        <f>IFERROR(IF(Prêt_Non_Payé*Valeurs_Entrées,Solde_de_Fin,""), "")</f>
        <v>48862.827591907422</v>
      </c>
    </row>
    <row r="251" spans="2:8">
      <c r="B251" s="2">
        <f>IFERROR(IF(Prêt_Non_Payé*Valeurs_Entrées,Numéro_Paiement,""), "")</f>
        <v>238</v>
      </c>
      <c r="C251" s="4">
        <f>IFERROR(IF(Prêt_Non_Payé*Valeurs_Entrées,Date_Paiement,""), "")</f>
        <v>52629</v>
      </c>
      <c r="D251" s="5">
        <f>IFERROR(IF(Prêt_Non_Payé*Valeurs_Entrées,Solde_de_Départ,""), "")</f>
        <v>48862.827591907422</v>
      </c>
      <c r="E251" s="5">
        <f>IFERROR(IF(Prêt_Non_Payé*Valeurs_Entrées,Paiement_mensuel,""), "")</f>
        <v>418.13137658041109</v>
      </c>
      <c r="F251" s="5">
        <f>IFERROR(IF(Prêt_Non_Payé*Valeurs_Entrées,Capital,""), "")</f>
        <v>377.41235358716494</v>
      </c>
      <c r="G251" s="5">
        <f>IFERROR(IF(Prêt_Non_Payé*Valeurs_Entrées,Intérêts,""), "")</f>
        <v>40.719022993246149</v>
      </c>
      <c r="H251" s="5">
        <f>IFERROR(IF(Prêt_Non_Payé*Valeurs_Entrées,Solde_de_Fin,""), "")</f>
        <v>48485.415238320304</v>
      </c>
    </row>
    <row r="252" spans="2:8">
      <c r="B252" s="2">
        <f>IFERROR(IF(Prêt_Non_Payé*Valeurs_Entrées,Numéro_Paiement,""), "")</f>
        <v>239</v>
      </c>
      <c r="C252" s="4">
        <f>IFERROR(IF(Prêt_Non_Payé*Valeurs_Entrées,Date_Paiement,""), "")</f>
        <v>52658</v>
      </c>
      <c r="D252" s="5">
        <f>IFERROR(IF(Prêt_Non_Payé*Valeurs_Entrées,Solde_de_Départ,""), "")</f>
        <v>48485.415238320304</v>
      </c>
      <c r="E252" s="5">
        <f>IFERROR(IF(Prêt_Non_Payé*Valeurs_Entrées,Paiement_mensuel,""), "")</f>
        <v>418.13137658041109</v>
      </c>
      <c r="F252" s="5">
        <f>IFERROR(IF(Prêt_Non_Payé*Valeurs_Entrées,Capital,""), "")</f>
        <v>377.72686388182092</v>
      </c>
      <c r="G252" s="5">
        <f>IFERROR(IF(Prêt_Non_Payé*Valeurs_Entrées,Intérêts,""), "")</f>
        <v>40.404512698590182</v>
      </c>
      <c r="H252" s="5">
        <f>IFERROR(IF(Prêt_Non_Payé*Valeurs_Entrées,Solde_de_Fin,""), "")</f>
        <v>48107.688374438512</v>
      </c>
    </row>
    <row r="253" spans="2:8">
      <c r="B253" s="2">
        <f>IFERROR(IF(Prêt_Non_Payé*Valeurs_Entrées,Numéro_Paiement,""), "")</f>
        <v>240</v>
      </c>
      <c r="C253" s="4">
        <f>IFERROR(IF(Prêt_Non_Payé*Valeurs_Entrées,Date_Paiement,""), "")</f>
        <v>52689</v>
      </c>
      <c r="D253" s="5">
        <f>IFERROR(IF(Prêt_Non_Payé*Valeurs_Entrées,Solde_de_Départ,""), "")</f>
        <v>48107.688374438512</v>
      </c>
      <c r="E253" s="5">
        <f>IFERROR(IF(Prêt_Non_Payé*Valeurs_Entrées,Paiement_mensuel,""), "")</f>
        <v>418.13137658041109</v>
      </c>
      <c r="F253" s="5">
        <f>IFERROR(IF(Prêt_Non_Payé*Valeurs_Entrées,Capital,""), "")</f>
        <v>378.04163626838908</v>
      </c>
      <c r="G253" s="5">
        <f>IFERROR(IF(Prêt_Non_Payé*Valeurs_Entrées,Intérêts,""), "")</f>
        <v>40.089740312022002</v>
      </c>
      <c r="H253" s="5">
        <f>IFERROR(IF(Prêt_Non_Payé*Valeurs_Entrées,Solde_de_Fin,""), "")</f>
        <v>47729.646738170239</v>
      </c>
    </row>
    <row r="254" spans="2:8">
      <c r="B254" s="2">
        <f>IFERROR(IF(Prêt_Non_Payé*Valeurs_Entrées,Numéro_Paiement,""), "")</f>
        <v>241</v>
      </c>
      <c r="C254" s="4">
        <f>IFERROR(IF(Prêt_Non_Payé*Valeurs_Entrées,Date_Paiement,""), "")</f>
        <v>52719</v>
      </c>
      <c r="D254" s="5">
        <f>IFERROR(IF(Prêt_Non_Payé*Valeurs_Entrées,Solde_de_Départ,""), "")</f>
        <v>47729.646738170239</v>
      </c>
      <c r="E254" s="5">
        <f>IFERROR(IF(Prêt_Non_Payé*Valeurs_Entrées,Paiement_mensuel,""), "")</f>
        <v>418.13137658041109</v>
      </c>
      <c r="F254" s="5">
        <f>IFERROR(IF(Prêt_Non_Payé*Valeurs_Entrées,Capital,""), "")</f>
        <v>378.35667096527942</v>
      </c>
      <c r="G254" s="5">
        <f>IFERROR(IF(Prêt_Non_Payé*Valeurs_Entrées,Intérêts,""), "")</f>
        <v>39.774705615131673</v>
      </c>
      <c r="H254" s="5">
        <f>IFERROR(IF(Prêt_Non_Payé*Valeurs_Entrées,Solde_de_Fin,""), "")</f>
        <v>47351.290067204987</v>
      </c>
    </row>
    <row r="255" spans="2:8">
      <c r="B255" s="2">
        <f>IFERROR(IF(Prêt_Non_Payé*Valeurs_Entrées,Numéro_Paiement,""), "")</f>
        <v>242</v>
      </c>
      <c r="C255" s="4">
        <f>IFERROR(IF(Prêt_Non_Payé*Valeurs_Entrées,Date_Paiement,""), "")</f>
        <v>52750</v>
      </c>
      <c r="D255" s="5">
        <f>IFERROR(IF(Prêt_Non_Payé*Valeurs_Entrées,Solde_de_Départ,""), "")</f>
        <v>47351.290067204987</v>
      </c>
      <c r="E255" s="5">
        <f>IFERROR(IF(Prêt_Non_Payé*Valeurs_Entrées,Paiement_mensuel,""), "")</f>
        <v>418.13137658041109</v>
      </c>
      <c r="F255" s="5">
        <f>IFERROR(IF(Prêt_Non_Payé*Valeurs_Entrées,Capital,""), "")</f>
        <v>378.67196819108386</v>
      </c>
      <c r="G255" s="5">
        <f>IFERROR(IF(Prêt_Non_Payé*Valeurs_Entrées,Intérêts,""), "")</f>
        <v>39.459408389327272</v>
      </c>
      <c r="H255" s="5">
        <f>IFERROR(IF(Prêt_Non_Payé*Valeurs_Entrées,Solde_de_Fin,""), "")</f>
        <v>46972.618099014042</v>
      </c>
    </row>
    <row r="256" spans="2:8">
      <c r="B256" s="2">
        <f>IFERROR(IF(Prêt_Non_Payé*Valeurs_Entrées,Numéro_Paiement,""), "")</f>
        <v>243</v>
      </c>
      <c r="C256" s="4">
        <f>IFERROR(IF(Prêt_Non_Payé*Valeurs_Entrées,Date_Paiement,""), "")</f>
        <v>52780</v>
      </c>
      <c r="D256" s="5">
        <f>IFERROR(IF(Prêt_Non_Payé*Valeurs_Entrées,Solde_de_Départ,""), "")</f>
        <v>46972.618099014042</v>
      </c>
      <c r="E256" s="5">
        <f>IFERROR(IF(Prêt_Non_Payé*Valeurs_Entrées,Paiement_mensuel,""), "")</f>
        <v>418.13137658041109</v>
      </c>
      <c r="F256" s="5">
        <f>IFERROR(IF(Prêt_Non_Payé*Valeurs_Entrées,Capital,""), "")</f>
        <v>378.98752816457636</v>
      </c>
      <c r="G256" s="5">
        <f>IFERROR(IF(Prêt_Non_Payé*Valeurs_Entrées,Intérêts,""), "")</f>
        <v>39.143848415834704</v>
      </c>
      <c r="H256" s="5">
        <f>IFERROR(IF(Prêt_Non_Payé*Valeurs_Entrées,Solde_de_Fin,""), "")</f>
        <v>46593.630570849506</v>
      </c>
    </row>
    <row r="257" spans="2:8">
      <c r="B257" s="2">
        <f>IFERROR(IF(Prêt_Non_Payé*Valeurs_Entrées,Numéro_Paiement,""), "")</f>
        <v>244</v>
      </c>
      <c r="C257" s="4">
        <f>IFERROR(IF(Prêt_Non_Payé*Valeurs_Entrées,Date_Paiement,""), "")</f>
        <v>52811</v>
      </c>
      <c r="D257" s="5">
        <f>IFERROR(IF(Prêt_Non_Payé*Valeurs_Entrées,Solde_de_Départ,""), "")</f>
        <v>46593.630570849506</v>
      </c>
      <c r="E257" s="5">
        <f>IFERROR(IF(Prêt_Non_Payé*Valeurs_Entrées,Paiement_mensuel,""), "")</f>
        <v>418.13137658041109</v>
      </c>
      <c r="F257" s="5">
        <f>IFERROR(IF(Prêt_Non_Payé*Valeurs_Entrées,Capital,""), "")</f>
        <v>379.30335110471356</v>
      </c>
      <c r="G257" s="5">
        <f>IFERROR(IF(Prêt_Non_Payé*Valeurs_Entrées,Intérêts,""), "")</f>
        <v>38.828025475697558</v>
      </c>
      <c r="H257" s="5">
        <f>IFERROR(IF(Prêt_Non_Payé*Valeurs_Entrées,Solde_de_Fin,""), "")</f>
        <v>46214.327219744824</v>
      </c>
    </row>
    <row r="258" spans="2:8">
      <c r="B258" s="2">
        <f>IFERROR(IF(Prêt_Non_Payé*Valeurs_Entrées,Numéro_Paiement,""), "")</f>
        <v>245</v>
      </c>
      <c r="C258" s="4">
        <f>IFERROR(IF(Prêt_Non_Payé*Valeurs_Entrées,Date_Paiement,""), "")</f>
        <v>52842</v>
      </c>
      <c r="D258" s="5">
        <f>IFERROR(IF(Prêt_Non_Payé*Valeurs_Entrées,Solde_de_Départ,""), "")</f>
        <v>46214.327219744824</v>
      </c>
      <c r="E258" s="5">
        <f>IFERROR(IF(Prêt_Non_Payé*Valeurs_Entrées,Paiement_mensuel,""), "")</f>
        <v>418.13137658041109</v>
      </c>
      <c r="F258" s="5">
        <f>IFERROR(IF(Prêt_Non_Payé*Valeurs_Entrées,Capital,""), "")</f>
        <v>379.61943723063416</v>
      </c>
      <c r="G258" s="5">
        <f>IFERROR(IF(Prêt_Non_Payé*Valeurs_Entrées,Intérêts,""), "")</f>
        <v>38.511939349776959</v>
      </c>
      <c r="H258" s="5">
        <f>IFERROR(IF(Prêt_Non_Payé*Valeurs_Entrées,Solde_de_Fin,""), "")</f>
        <v>45834.707782514175</v>
      </c>
    </row>
    <row r="259" spans="2:8">
      <c r="B259" s="2">
        <f>IFERROR(IF(Prêt_Non_Payé*Valeurs_Entrées,Numéro_Paiement,""), "")</f>
        <v>246</v>
      </c>
      <c r="C259" s="4">
        <f>IFERROR(IF(Prêt_Non_Payé*Valeurs_Entrées,Date_Paiement,""), "")</f>
        <v>52872</v>
      </c>
      <c r="D259" s="5">
        <f>IFERROR(IF(Prêt_Non_Payé*Valeurs_Entrées,Solde_de_Départ,""), "")</f>
        <v>45834.707782514175</v>
      </c>
      <c r="E259" s="5">
        <f>IFERROR(IF(Prêt_Non_Payé*Valeurs_Entrées,Paiement_mensuel,""), "")</f>
        <v>418.13137658041109</v>
      </c>
      <c r="F259" s="5">
        <f>IFERROR(IF(Prêt_Non_Payé*Valeurs_Entrées,Capital,""), "")</f>
        <v>379.93578676165964</v>
      </c>
      <c r="G259" s="5">
        <f>IFERROR(IF(Prêt_Non_Payé*Valeurs_Entrées,Intérêts,""), "")</f>
        <v>38.195589818751436</v>
      </c>
      <c r="H259" s="5">
        <f>IFERROR(IF(Prêt_Non_Payé*Valeurs_Entrées,Solde_de_Fin,""), "")</f>
        <v>45454.771995752715</v>
      </c>
    </row>
    <row r="260" spans="2:8">
      <c r="B260" s="2">
        <f>IFERROR(IF(Prêt_Non_Payé*Valeurs_Entrées,Numéro_Paiement,""), "")</f>
        <v>247</v>
      </c>
      <c r="C260" s="4">
        <f>IFERROR(IF(Prêt_Non_Payé*Valeurs_Entrées,Date_Paiement,""), "")</f>
        <v>52903</v>
      </c>
      <c r="D260" s="5">
        <f>IFERROR(IF(Prêt_Non_Payé*Valeurs_Entrées,Solde_de_Départ,""), "")</f>
        <v>45454.771995752715</v>
      </c>
      <c r="E260" s="5">
        <f>IFERROR(IF(Prêt_Non_Payé*Valeurs_Entrées,Paiement_mensuel,""), "")</f>
        <v>418.13137658041109</v>
      </c>
      <c r="F260" s="5">
        <f>IFERROR(IF(Prêt_Non_Payé*Valeurs_Entrées,Capital,""), "")</f>
        <v>380.25239991729438</v>
      </c>
      <c r="G260" s="5">
        <f>IFERROR(IF(Prêt_Non_Payé*Valeurs_Entrées,Intérêts,""), "")</f>
        <v>37.878976663116717</v>
      </c>
      <c r="H260" s="5">
        <f>IFERROR(IF(Prêt_Non_Payé*Valeurs_Entrées,Solde_de_Fin,""), "")</f>
        <v>45074.519595835416</v>
      </c>
    </row>
    <row r="261" spans="2:8">
      <c r="B261" s="2">
        <f>IFERROR(IF(Prêt_Non_Payé*Valeurs_Entrées,Numéro_Paiement,""), "")</f>
        <v>248</v>
      </c>
      <c r="C261" s="4">
        <f>IFERROR(IF(Prêt_Non_Payé*Valeurs_Entrées,Date_Paiement,""), "")</f>
        <v>52933</v>
      </c>
      <c r="D261" s="5">
        <f>IFERROR(IF(Prêt_Non_Payé*Valeurs_Entrées,Solde_de_Départ,""), "")</f>
        <v>45074.519595835416</v>
      </c>
      <c r="E261" s="5">
        <f>IFERROR(IF(Prêt_Non_Payé*Valeurs_Entrées,Paiement_mensuel,""), "")</f>
        <v>418.13137658041109</v>
      </c>
      <c r="F261" s="5">
        <f>IFERROR(IF(Prêt_Non_Payé*Valeurs_Entrées,Capital,""), "")</f>
        <v>380.56927691722541</v>
      </c>
      <c r="G261" s="5">
        <f>IFERROR(IF(Prêt_Non_Payé*Valeurs_Entrées,Intérêts,""), "")</f>
        <v>37.562099663185641</v>
      </c>
      <c r="H261" s="5">
        <f>IFERROR(IF(Prêt_Non_Payé*Valeurs_Entrées,Solde_de_Fin,""), "")</f>
        <v>44693.950318918287</v>
      </c>
    </row>
    <row r="262" spans="2:8">
      <c r="B262" s="2">
        <f>IFERROR(IF(Prêt_Non_Payé*Valeurs_Entrées,Numéro_Paiement,""), "")</f>
        <v>249</v>
      </c>
      <c r="C262" s="4">
        <f>IFERROR(IF(Prêt_Non_Payé*Valeurs_Entrées,Date_Paiement,""), "")</f>
        <v>52964</v>
      </c>
      <c r="D262" s="5">
        <f>IFERROR(IF(Prêt_Non_Payé*Valeurs_Entrées,Solde_de_Départ,""), "")</f>
        <v>44693.950318918287</v>
      </c>
      <c r="E262" s="5">
        <f>IFERROR(IF(Prêt_Non_Payé*Valeurs_Entrées,Paiement_mensuel,""), "")</f>
        <v>418.13137658041109</v>
      </c>
      <c r="F262" s="5">
        <f>IFERROR(IF(Prêt_Non_Payé*Valeurs_Entrées,Capital,""), "")</f>
        <v>380.88641798132318</v>
      </c>
      <c r="G262" s="5">
        <f>IFERROR(IF(Prêt_Non_Payé*Valeurs_Entrées,Intérêts,""), "")</f>
        <v>37.244958599087944</v>
      </c>
      <c r="H262" s="5">
        <f>IFERROR(IF(Prêt_Non_Payé*Valeurs_Entrées,Solde_de_Fin,""), "")</f>
        <v>44313.063900936992</v>
      </c>
    </row>
    <row r="263" spans="2:8">
      <c r="B263" s="2">
        <f>IFERROR(IF(Prêt_Non_Payé*Valeurs_Entrées,Numéro_Paiement,""), "")</f>
        <v>250</v>
      </c>
      <c r="C263" s="4">
        <f>IFERROR(IF(Prêt_Non_Payé*Valeurs_Entrées,Date_Paiement,""), "")</f>
        <v>52995</v>
      </c>
      <c r="D263" s="5">
        <f>IFERROR(IF(Prêt_Non_Payé*Valeurs_Entrées,Solde_de_Départ,""), "")</f>
        <v>44313.063900936992</v>
      </c>
      <c r="E263" s="5">
        <f>IFERROR(IF(Prêt_Non_Payé*Valeurs_Entrées,Paiement_mensuel,""), "")</f>
        <v>418.13137658041109</v>
      </c>
      <c r="F263" s="5">
        <f>IFERROR(IF(Prêt_Non_Payé*Valeurs_Entrées,Capital,""), "")</f>
        <v>381.2038233296409</v>
      </c>
      <c r="G263" s="5">
        <f>IFERROR(IF(Prêt_Non_Payé*Valeurs_Entrées,Intérêts,""), "")</f>
        <v>36.927553250770174</v>
      </c>
      <c r="H263" s="5">
        <f>IFERROR(IF(Prêt_Non_Payé*Valeurs_Entrées,Solde_de_Fin,""), "")</f>
        <v>43931.860077607431</v>
      </c>
    </row>
    <row r="264" spans="2:8">
      <c r="B264" s="2">
        <f>IFERROR(IF(Prêt_Non_Payé*Valeurs_Entrées,Numéro_Paiement,""), "")</f>
        <v>251</v>
      </c>
      <c r="C264" s="4">
        <f>IFERROR(IF(Prêt_Non_Payé*Valeurs_Entrées,Date_Paiement,""), "")</f>
        <v>53023</v>
      </c>
      <c r="D264" s="5">
        <f>IFERROR(IF(Prêt_Non_Payé*Valeurs_Entrées,Solde_de_Départ,""), "")</f>
        <v>43931.860077607431</v>
      </c>
      <c r="E264" s="5">
        <f>IFERROR(IF(Prêt_Non_Payé*Valeurs_Entrées,Paiement_mensuel,""), "")</f>
        <v>418.13137658041109</v>
      </c>
      <c r="F264" s="5">
        <f>IFERROR(IF(Prêt_Non_Payé*Valeurs_Entrées,Capital,""), "")</f>
        <v>381.52149318241561</v>
      </c>
      <c r="G264" s="5">
        <f>IFERROR(IF(Prêt_Non_Payé*Valeurs_Entrées,Intérêts,""), "")</f>
        <v>36.609883397995475</v>
      </c>
      <c r="H264" s="5">
        <f>IFERROR(IF(Prêt_Non_Payé*Valeurs_Entrées,Solde_de_Fin,""), "")</f>
        <v>43550.338584425015</v>
      </c>
    </row>
    <row r="265" spans="2:8">
      <c r="B265" s="2">
        <f>IFERROR(IF(Prêt_Non_Payé*Valeurs_Entrées,Numéro_Paiement,""), "")</f>
        <v>252</v>
      </c>
      <c r="C265" s="4">
        <f>IFERROR(IF(Prêt_Non_Payé*Valeurs_Entrées,Date_Paiement,""), "")</f>
        <v>53054</v>
      </c>
      <c r="D265" s="5">
        <f>IFERROR(IF(Prêt_Non_Payé*Valeurs_Entrées,Solde_de_Départ,""), "")</f>
        <v>43550.338584425015</v>
      </c>
      <c r="E265" s="5">
        <f>IFERROR(IF(Prêt_Non_Payé*Valeurs_Entrées,Paiement_mensuel,""), "")</f>
        <v>418.13137658041109</v>
      </c>
      <c r="F265" s="5">
        <f>IFERROR(IF(Prêt_Non_Payé*Valeurs_Entrées,Capital,""), "")</f>
        <v>381.83942776006762</v>
      </c>
      <c r="G265" s="5">
        <f>IFERROR(IF(Prêt_Non_Payé*Valeurs_Entrées,Intérêts,""), "")</f>
        <v>36.291948820343471</v>
      </c>
      <c r="H265" s="5">
        <f>IFERROR(IF(Prêt_Non_Payé*Valeurs_Entrées,Solde_de_Fin,""), "")</f>
        <v>43168.499156665115</v>
      </c>
    </row>
    <row r="266" spans="2:8">
      <c r="B266" s="2">
        <f>IFERROR(IF(Prêt_Non_Payé*Valeurs_Entrées,Numéro_Paiement,""), "")</f>
        <v>253</v>
      </c>
      <c r="C266" s="4">
        <f>IFERROR(IF(Prêt_Non_Payé*Valeurs_Entrées,Date_Paiement,""), "")</f>
        <v>53084</v>
      </c>
      <c r="D266" s="5">
        <f>IFERROR(IF(Prêt_Non_Payé*Valeurs_Entrées,Solde_de_Départ,""), "")</f>
        <v>43168.499156665115</v>
      </c>
      <c r="E266" s="5">
        <f>IFERROR(IF(Prêt_Non_Payé*Valeurs_Entrées,Paiement_mensuel,""), "")</f>
        <v>418.13137658041109</v>
      </c>
      <c r="F266" s="5">
        <f>IFERROR(IF(Prêt_Non_Payé*Valeurs_Entrées,Capital,""), "")</f>
        <v>382.15762728320101</v>
      </c>
      <c r="G266" s="5">
        <f>IFERROR(IF(Prêt_Non_Payé*Valeurs_Entrées,Intérêts,""), "")</f>
        <v>35.973749297210077</v>
      </c>
      <c r="H266" s="5">
        <f>IFERROR(IF(Prêt_Non_Payé*Valeurs_Entrées,Solde_de_Fin,""), "")</f>
        <v>42786.341529381971</v>
      </c>
    </row>
    <row r="267" spans="2:8">
      <c r="B267" s="2">
        <f>IFERROR(IF(Prêt_Non_Payé*Valeurs_Entrées,Numéro_Paiement,""), "")</f>
        <v>254</v>
      </c>
      <c r="C267" s="4">
        <f>IFERROR(IF(Prêt_Non_Payé*Valeurs_Entrées,Date_Paiement,""), "")</f>
        <v>53115</v>
      </c>
      <c r="D267" s="5">
        <f>IFERROR(IF(Prêt_Non_Payé*Valeurs_Entrées,Solde_de_Départ,""), "")</f>
        <v>42786.341529381971</v>
      </c>
      <c r="E267" s="5">
        <f>IFERROR(IF(Prêt_Non_Payé*Valeurs_Entrées,Paiement_mensuel,""), "")</f>
        <v>418.13137658041109</v>
      </c>
      <c r="F267" s="5">
        <f>IFERROR(IF(Prêt_Non_Payé*Valeurs_Entrées,Capital,""), "")</f>
        <v>382.47609197260368</v>
      </c>
      <c r="G267" s="5">
        <f>IFERROR(IF(Prêt_Non_Payé*Valeurs_Entrées,Intérêts,""), "")</f>
        <v>35.65528460780741</v>
      </c>
      <c r="H267" s="5">
        <f>IFERROR(IF(Prêt_Non_Payé*Valeurs_Entrées,Solde_de_Fin,""), "")</f>
        <v>42403.865437409433</v>
      </c>
    </row>
    <row r="268" spans="2:8">
      <c r="B268" s="2">
        <f>IFERROR(IF(Prêt_Non_Payé*Valeurs_Entrées,Numéro_Paiement,""), "")</f>
        <v>255</v>
      </c>
      <c r="C268" s="4">
        <f>IFERROR(IF(Prêt_Non_Payé*Valeurs_Entrées,Date_Paiement,""), "")</f>
        <v>53145</v>
      </c>
      <c r="D268" s="5">
        <f>IFERROR(IF(Prêt_Non_Payé*Valeurs_Entrées,Solde_de_Départ,""), "")</f>
        <v>42403.865437409433</v>
      </c>
      <c r="E268" s="5">
        <f>IFERROR(IF(Prêt_Non_Payé*Valeurs_Entrées,Paiement_mensuel,""), "")</f>
        <v>418.13137658041109</v>
      </c>
      <c r="F268" s="5">
        <f>IFERROR(IF(Prêt_Non_Payé*Valeurs_Entrées,Capital,""), "")</f>
        <v>382.7948220492475</v>
      </c>
      <c r="G268" s="5">
        <f>IFERROR(IF(Prêt_Non_Payé*Valeurs_Entrées,Intérêts,""), "")</f>
        <v>35.336554531163564</v>
      </c>
      <c r="H268" s="5">
        <f>IFERROR(IF(Prêt_Non_Payé*Valeurs_Entrées,Solde_de_Fin,""), "")</f>
        <v>42021.070615360135</v>
      </c>
    </row>
    <row r="269" spans="2:8">
      <c r="B269" s="2">
        <f>IFERROR(IF(Prêt_Non_Payé*Valeurs_Entrées,Numéro_Paiement,""), "")</f>
        <v>256</v>
      </c>
      <c r="C269" s="4">
        <f>IFERROR(IF(Prêt_Non_Payé*Valeurs_Entrées,Date_Paiement,""), "")</f>
        <v>53176</v>
      </c>
      <c r="D269" s="5">
        <f>IFERROR(IF(Prêt_Non_Payé*Valeurs_Entrées,Solde_de_Départ,""), "")</f>
        <v>42021.070615360135</v>
      </c>
      <c r="E269" s="5">
        <f>IFERROR(IF(Prêt_Non_Payé*Valeurs_Entrées,Paiement_mensuel,""), "")</f>
        <v>418.13137658041109</v>
      </c>
      <c r="F269" s="5">
        <f>IFERROR(IF(Prêt_Non_Payé*Valeurs_Entrées,Capital,""), "")</f>
        <v>383.11381773428855</v>
      </c>
      <c r="G269" s="5">
        <f>IFERROR(IF(Prêt_Non_Payé*Valeurs_Entrées,Intérêts,""), "")</f>
        <v>35.017558846122526</v>
      </c>
      <c r="H269" s="5">
        <f>IFERROR(IF(Prêt_Non_Payé*Valeurs_Entrées,Solde_de_Fin,""), "")</f>
        <v>41637.956797625899</v>
      </c>
    </row>
    <row r="270" spans="2:8">
      <c r="B270" s="2">
        <f>IFERROR(IF(Prêt_Non_Payé*Valeurs_Entrées,Numéro_Paiement,""), "")</f>
        <v>257</v>
      </c>
      <c r="C270" s="4">
        <f>IFERROR(IF(Prêt_Non_Payé*Valeurs_Entrées,Date_Paiement,""), "")</f>
        <v>53207</v>
      </c>
      <c r="D270" s="5">
        <f>IFERROR(IF(Prêt_Non_Payé*Valeurs_Entrées,Solde_de_Départ,""), "")</f>
        <v>41637.956797625899</v>
      </c>
      <c r="E270" s="5">
        <f>IFERROR(IF(Prêt_Non_Payé*Valeurs_Entrées,Paiement_mensuel,""), "")</f>
        <v>418.13137658041109</v>
      </c>
      <c r="F270" s="5">
        <f>IFERROR(IF(Prêt_Non_Payé*Valeurs_Entrées,Capital,""), "")</f>
        <v>383.43307924906713</v>
      </c>
      <c r="G270" s="5">
        <f>IFERROR(IF(Prêt_Non_Payé*Valeurs_Entrées,Intérêts,""), "")</f>
        <v>34.698297331343959</v>
      </c>
      <c r="H270" s="5">
        <f>IFERROR(IF(Prêt_Non_Payé*Valeurs_Entrées,Solde_de_Fin,""), "")</f>
        <v>41254.523718376891</v>
      </c>
    </row>
    <row r="271" spans="2:8">
      <c r="B271" s="2">
        <f>IFERROR(IF(Prêt_Non_Payé*Valeurs_Entrées,Numéro_Paiement,""), "")</f>
        <v>258</v>
      </c>
      <c r="C271" s="4">
        <f>IFERROR(IF(Prêt_Non_Payé*Valeurs_Entrées,Date_Paiement,""), "")</f>
        <v>53237</v>
      </c>
      <c r="D271" s="5">
        <f>IFERROR(IF(Prêt_Non_Payé*Valeurs_Entrées,Solde_de_Départ,""), "")</f>
        <v>41254.523718376891</v>
      </c>
      <c r="E271" s="5">
        <f>IFERROR(IF(Prêt_Non_Payé*Valeurs_Entrées,Paiement_mensuel,""), "")</f>
        <v>418.13137658041109</v>
      </c>
      <c r="F271" s="5">
        <f>IFERROR(IF(Prêt_Non_Payé*Valeurs_Entrées,Capital,""), "")</f>
        <v>383.75260681510804</v>
      </c>
      <c r="G271" s="5">
        <f>IFERROR(IF(Prêt_Non_Payé*Valeurs_Entrées,Intérêts,""), "")</f>
        <v>34.378769765303069</v>
      </c>
      <c r="H271" s="5">
        <f>IFERROR(IF(Prêt_Non_Payé*Valeurs_Entrées,Solde_de_Fin,""), "")</f>
        <v>40870.771111561888</v>
      </c>
    </row>
    <row r="272" spans="2:8">
      <c r="B272" s="2">
        <f>IFERROR(IF(Prêt_Non_Payé*Valeurs_Entrées,Numéro_Paiement,""), "")</f>
        <v>259</v>
      </c>
      <c r="C272" s="4">
        <f>IFERROR(IF(Prêt_Non_Payé*Valeurs_Entrées,Date_Paiement,""), "")</f>
        <v>53268</v>
      </c>
      <c r="D272" s="5">
        <f>IFERROR(IF(Prêt_Non_Payé*Valeurs_Entrées,Solde_de_Départ,""), "")</f>
        <v>40870.771111561888</v>
      </c>
      <c r="E272" s="5">
        <f>IFERROR(IF(Prêt_Non_Payé*Valeurs_Entrées,Paiement_mensuel,""), "")</f>
        <v>418.13137658041109</v>
      </c>
      <c r="F272" s="5">
        <f>IFERROR(IF(Prêt_Non_Payé*Valeurs_Entrées,Capital,""), "")</f>
        <v>384.0724006541206</v>
      </c>
      <c r="G272" s="5">
        <f>IFERROR(IF(Prêt_Non_Payé*Valeurs_Entrées,Intérêts,""), "")</f>
        <v>34.058975926290479</v>
      </c>
      <c r="H272" s="5">
        <f>IFERROR(IF(Prêt_Non_Payé*Valeurs_Entrées,Solde_de_Fin,""), "")</f>
        <v>40486.698710907833</v>
      </c>
    </row>
    <row r="273" spans="2:8">
      <c r="B273" s="2">
        <f>IFERROR(IF(Prêt_Non_Payé*Valeurs_Entrées,Numéro_Paiement,""), "")</f>
        <v>260</v>
      </c>
      <c r="C273" s="4">
        <f>IFERROR(IF(Prêt_Non_Payé*Valeurs_Entrées,Date_Paiement,""), "")</f>
        <v>53298</v>
      </c>
      <c r="D273" s="5">
        <f>IFERROR(IF(Prêt_Non_Payé*Valeurs_Entrées,Solde_de_Départ,""), "")</f>
        <v>40486.698710907833</v>
      </c>
      <c r="E273" s="5">
        <f>IFERROR(IF(Prêt_Non_Payé*Valeurs_Entrées,Paiement_mensuel,""), "")</f>
        <v>418.13137658041109</v>
      </c>
      <c r="F273" s="5">
        <f>IFERROR(IF(Prêt_Non_Payé*Valeurs_Entrées,Capital,""), "")</f>
        <v>384.39246098799907</v>
      </c>
      <c r="G273" s="5">
        <f>IFERROR(IF(Prêt_Non_Payé*Valeurs_Entrées,Intérêts,""), "")</f>
        <v>33.738915592412049</v>
      </c>
      <c r="H273" s="5">
        <f>IFERROR(IF(Prêt_Non_Payé*Valeurs_Entrées,Solde_de_Fin,""), "")</f>
        <v>40102.306249919842</v>
      </c>
    </row>
    <row r="274" spans="2:8">
      <c r="B274" s="2">
        <f>IFERROR(IF(Prêt_Non_Payé*Valeurs_Entrées,Numéro_Paiement,""), "")</f>
        <v>261</v>
      </c>
      <c r="C274" s="4">
        <f>IFERROR(IF(Prêt_Non_Payé*Valeurs_Entrées,Date_Paiement,""), "")</f>
        <v>53329</v>
      </c>
      <c r="D274" s="5">
        <f>IFERROR(IF(Prêt_Non_Payé*Valeurs_Entrées,Solde_de_Départ,""), "")</f>
        <v>40102.306249919842</v>
      </c>
      <c r="E274" s="5">
        <f>IFERROR(IF(Prêt_Non_Payé*Valeurs_Entrées,Paiement_mensuel,""), "")</f>
        <v>418.13137658041109</v>
      </c>
      <c r="F274" s="5">
        <f>IFERROR(IF(Prêt_Non_Payé*Valeurs_Entrées,Capital,""), "")</f>
        <v>384.7127880388224</v>
      </c>
      <c r="G274" s="5">
        <f>IFERROR(IF(Prêt_Non_Payé*Valeurs_Entrées,Intérêts,""), "")</f>
        <v>33.418588541588711</v>
      </c>
      <c r="H274" s="5">
        <f>IFERROR(IF(Prêt_Non_Payé*Valeurs_Entrées,Solde_de_Fin,""), "")</f>
        <v>39717.593461881115</v>
      </c>
    </row>
    <row r="275" spans="2:8">
      <c r="B275" s="2">
        <f>IFERROR(IF(Prêt_Non_Payé*Valeurs_Entrées,Numéro_Paiement,""), "")</f>
        <v>262</v>
      </c>
      <c r="C275" s="4">
        <f>IFERROR(IF(Prêt_Non_Payé*Valeurs_Entrées,Date_Paiement,""), "")</f>
        <v>53360</v>
      </c>
      <c r="D275" s="5">
        <f>IFERROR(IF(Prêt_Non_Payé*Valeurs_Entrées,Solde_de_Départ,""), "")</f>
        <v>39717.593461881115</v>
      </c>
      <c r="E275" s="5">
        <f>IFERROR(IF(Prêt_Non_Payé*Valeurs_Entrées,Paiement_mensuel,""), "")</f>
        <v>418.13137658041109</v>
      </c>
      <c r="F275" s="5">
        <f>IFERROR(IF(Prêt_Non_Payé*Valeurs_Entrées,Capital,""), "")</f>
        <v>385.0333820288547</v>
      </c>
      <c r="G275" s="5">
        <f>IFERROR(IF(Prêt_Non_Payé*Valeurs_Entrées,Intérêts,""), "")</f>
        <v>33.097994551556354</v>
      </c>
      <c r="H275" s="5">
        <f>IFERROR(IF(Prêt_Non_Payé*Valeurs_Entrées,Solde_de_Fin,""), "")</f>
        <v>39332.560079852323</v>
      </c>
    </row>
    <row r="276" spans="2:8">
      <c r="B276" s="2">
        <f>IFERROR(IF(Prêt_Non_Payé*Valeurs_Entrées,Numéro_Paiement,""), "")</f>
        <v>263</v>
      </c>
      <c r="C276" s="4">
        <f>IFERROR(IF(Prêt_Non_Payé*Valeurs_Entrées,Date_Paiement,""), "")</f>
        <v>53388</v>
      </c>
      <c r="D276" s="5">
        <f>IFERROR(IF(Prêt_Non_Payé*Valeurs_Entrées,Solde_de_Départ,""), "")</f>
        <v>39332.560079852323</v>
      </c>
      <c r="E276" s="5">
        <f>IFERROR(IF(Prêt_Non_Payé*Valeurs_Entrées,Paiement_mensuel,""), "")</f>
        <v>418.13137658041109</v>
      </c>
      <c r="F276" s="5">
        <f>IFERROR(IF(Prêt_Non_Payé*Valeurs_Entrées,Capital,""), "")</f>
        <v>385.35424318054544</v>
      </c>
      <c r="G276" s="5">
        <f>IFERROR(IF(Prêt_Non_Payé*Valeurs_Entrées,Intérêts,""), "")</f>
        <v>32.777133399865654</v>
      </c>
      <c r="H276" s="5">
        <f>IFERROR(IF(Prêt_Non_Payé*Valeurs_Entrées,Solde_de_Fin,""), "")</f>
        <v>38947.205836671827</v>
      </c>
    </row>
    <row r="277" spans="2:8">
      <c r="B277" s="2">
        <f>IFERROR(IF(Prêt_Non_Payé*Valeurs_Entrées,Numéro_Paiement,""), "")</f>
        <v>264</v>
      </c>
      <c r="C277" s="4">
        <f>IFERROR(IF(Prêt_Non_Payé*Valeurs_Entrées,Date_Paiement,""), "")</f>
        <v>53419</v>
      </c>
      <c r="D277" s="5">
        <f>IFERROR(IF(Prêt_Non_Payé*Valeurs_Entrées,Solde_de_Départ,""), "")</f>
        <v>38947.205836671827</v>
      </c>
      <c r="E277" s="5">
        <f>IFERROR(IF(Prêt_Non_Payé*Valeurs_Entrées,Paiement_mensuel,""), "")</f>
        <v>418.13137658041109</v>
      </c>
      <c r="F277" s="5">
        <f>IFERROR(IF(Prêt_Non_Payé*Valeurs_Entrées,Capital,""), "")</f>
        <v>385.67537171652924</v>
      </c>
      <c r="G277" s="5">
        <f>IFERROR(IF(Prêt_Non_Payé*Valeurs_Entrées,Intérêts,""), "")</f>
        <v>32.456004863881866</v>
      </c>
      <c r="H277" s="5">
        <f>IFERROR(IF(Prêt_Non_Payé*Valeurs_Entrées,Solde_de_Fin,""), "")</f>
        <v>38561.530464955416</v>
      </c>
    </row>
    <row r="278" spans="2:8">
      <c r="B278" s="2">
        <f>IFERROR(IF(Prêt_Non_Payé*Valeurs_Entrées,Numéro_Paiement,""), "")</f>
        <v>265</v>
      </c>
      <c r="C278" s="4">
        <f>IFERROR(IF(Prêt_Non_Payé*Valeurs_Entrées,Date_Paiement,""), "")</f>
        <v>53449</v>
      </c>
      <c r="D278" s="5">
        <f>IFERROR(IF(Prêt_Non_Payé*Valeurs_Entrées,Solde_de_Départ,""), "")</f>
        <v>38561.530464955416</v>
      </c>
      <c r="E278" s="5">
        <f>IFERROR(IF(Prêt_Non_Payé*Valeurs_Entrées,Paiement_mensuel,""), "")</f>
        <v>418.13137658041109</v>
      </c>
      <c r="F278" s="5">
        <f>IFERROR(IF(Prêt_Non_Payé*Valeurs_Entrées,Capital,""), "")</f>
        <v>385.99676785962629</v>
      </c>
      <c r="G278" s="5">
        <f>IFERROR(IF(Prêt_Non_Payé*Valeurs_Entrées,Intérêts,""), "")</f>
        <v>32.134608720784748</v>
      </c>
      <c r="H278" s="5">
        <f>IFERROR(IF(Prêt_Non_Payé*Valeurs_Entrées,Solde_de_Fin,""), "")</f>
        <v>38175.533697095729</v>
      </c>
    </row>
    <row r="279" spans="2:8">
      <c r="B279" s="2">
        <f>IFERROR(IF(Prêt_Non_Payé*Valeurs_Entrées,Numéro_Paiement,""), "")</f>
        <v>266</v>
      </c>
      <c r="C279" s="4">
        <f>IFERROR(IF(Prêt_Non_Payé*Valeurs_Entrées,Date_Paiement,""), "")</f>
        <v>53480</v>
      </c>
      <c r="D279" s="5">
        <f>IFERROR(IF(Prêt_Non_Payé*Valeurs_Entrées,Solde_de_Départ,""), "")</f>
        <v>38175.533697095729</v>
      </c>
      <c r="E279" s="5">
        <f>IFERROR(IF(Prêt_Non_Payé*Valeurs_Entrées,Paiement_mensuel,""), "")</f>
        <v>418.13137658041109</v>
      </c>
      <c r="F279" s="5">
        <f>IFERROR(IF(Prêt_Non_Payé*Valeurs_Entrées,Capital,""), "")</f>
        <v>386.31843183284269</v>
      </c>
      <c r="G279" s="5">
        <f>IFERROR(IF(Prêt_Non_Payé*Valeurs_Entrées,Intérêts,""), "")</f>
        <v>31.812944747568402</v>
      </c>
      <c r="H279" s="5">
        <f>IFERROR(IF(Prêt_Non_Payé*Valeurs_Entrées,Solde_de_Fin,""), "")</f>
        <v>37789.215265263061</v>
      </c>
    </row>
    <row r="280" spans="2:8">
      <c r="B280" s="2">
        <f>IFERROR(IF(Prêt_Non_Payé*Valeurs_Entrées,Numéro_Paiement,""), "")</f>
        <v>267</v>
      </c>
      <c r="C280" s="4">
        <f>IFERROR(IF(Prêt_Non_Payé*Valeurs_Entrées,Date_Paiement,""), "")</f>
        <v>53510</v>
      </c>
      <c r="D280" s="5">
        <f>IFERROR(IF(Prêt_Non_Payé*Valeurs_Entrées,Solde_de_Départ,""), "")</f>
        <v>37789.215265263061</v>
      </c>
      <c r="E280" s="5">
        <f>IFERROR(IF(Prêt_Non_Payé*Valeurs_Entrées,Paiement_mensuel,""), "")</f>
        <v>418.13137658041109</v>
      </c>
      <c r="F280" s="5">
        <f>IFERROR(IF(Prêt_Non_Payé*Valeurs_Entrées,Capital,""), "")</f>
        <v>386.64036385937004</v>
      </c>
      <c r="G280" s="5">
        <f>IFERROR(IF(Prêt_Non_Payé*Valeurs_Entrées,Intérêts,""), "")</f>
        <v>31.491012721041027</v>
      </c>
      <c r="H280" s="5">
        <f>IFERROR(IF(Prêt_Non_Payé*Valeurs_Entrées,Solde_de_Fin,""), "")</f>
        <v>37402.574901403786</v>
      </c>
    </row>
    <row r="281" spans="2:8">
      <c r="B281" s="2">
        <f>IFERROR(IF(Prêt_Non_Payé*Valeurs_Entrées,Numéro_Paiement,""), "")</f>
        <v>268</v>
      </c>
      <c r="C281" s="4">
        <f>IFERROR(IF(Prêt_Non_Payé*Valeurs_Entrées,Date_Paiement,""), "")</f>
        <v>53541</v>
      </c>
      <c r="D281" s="5">
        <f>IFERROR(IF(Prêt_Non_Payé*Valeurs_Entrées,Solde_de_Départ,""), "")</f>
        <v>37402.574901403786</v>
      </c>
      <c r="E281" s="5">
        <f>IFERROR(IF(Prêt_Non_Payé*Valeurs_Entrées,Paiement_mensuel,""), "")</f>
        <v>418.13137658041109</v>
      </c>
      <c r="F281" s="5">
        <f>IFERROR(IF(Prêt_Non_Payé*Valeurs_Entrées,Capital,""), "")</f>
        <v>386.9625641625862</v>
      </c>
      <c r="G281" s="5">
        <f>IFERROR(IF(Prêt_Non_Payé*Valeurs_Entrées,Intérêts,""), "")</f>
        <v>31.168812417824885</v>
      </c>
      <c r="H281" s="5">
        <f>IFERROR(IF(Prêt_Non_Payé*Valeurs_Entrées,Solde_de_Fin,""), "")</f>
        <v>37015.612337241226</v>
      </c>
    </row>
    <row r="282" spans="2:8">
      <c r="B282" s="2">
        <f>IFERROR(IF(Prêt_Non_Payé*Valeurs_Entrées,Numéro_Paiement,""), "")</f>
        <v>269</v>
      </c>
      <c r="C282" s="4">
        <f>IFERROR(IF(Prêt_Non_Payé*Valeurs_Entrées,Date_Paiement,""), "")</f>
        <v>53572</v>
      </c>
      <c r="D282" s="5">
        <f>IFERROR(IF(Prêt_Non_Payé*Valeurs_Entrées,Solde_de_Départ,""), "")</f>
        <v>37015.612337241226</v>
      </c>
      <c r="E282" s="5">
        <f>IFERROR(IF(Prêt_Non_Payé*Valeurs_Entrées,Paiement_mensuel,""), "")</f>
        <v>418.13137658041109</v>
      </c>
      <c r="F282" s="5">
        <f>IFERROR(IF(Prêt_Non_Payé*Valeurs_Entrées,Capital,""), "")</f>
        <v>387.28503296605504</v>
      </c>
      <c r="G282" s="5">
        <f>IFERROR(IF(Prêt_Non_Payé*Valeurs_Entrées,Intérêts,""), "")</f>
        <v>30.846343614356062</v>
      </c>
      <c r="H282" s="5">
        <f>IFERROR(IF(Prêt_Non_Payé*Valeurs_Entrées,Solde_de_Fin,""), "")</f>
        <v>36628.327304275284</v>
      </c>
    </row>
    <row r="283" spans="2:8">
      <c r="B283" s="2">
        <f>IFERROR(IF(Prêt_Non_Payé*Valeurs_Entrées,Numéro_Paiement,""), "")</f>
        <v>270</v>
      </c>
      <c r="C283" s="4">
        <f>IFERROR(IF(Prêt_Non_Payé*Valeurs_Entrées,Date_Paiement,""), "")</f>
        <v>53602</v>
      </c>
      <c r="D283" s="5">
        <f>IFERROR(IF(Prêt_Non_Payé*Valeurs_Entrées,Solde_de_Départ,""), "")</f>
        <v>36628.327304275284</v>
      </c>
      <c r="E283" s="5">
        <f>IFERROR(IF(Prêt_Non_Payé*Valeurs_Entrées,Paiement_mensuel,""), "")</f>
        <v>418.13137658041109</v>
      </c>
      <c r="F283" s="5">
        <f>IFERROR(IF(Prêt_Non_Payé*Valeurs_Entrées,Capital,""), "")</f>
        <v>387.60777049352674</v>
      </c>
      <c r="G283" s="5">
        <f>IFERROR(IF(Prêt_Non_Payé*Valeurs_Entrées,Intérêts,""), "")</f>
        <v>30.523606086884357</v>
      </c>
      <c r="H283" s="5">
        <f>IFERROR(IF(Prêt_Non_Payé*Valeurs_Entrées,Solde_de_Fin,""), "")</f>
        <v>36240.719533781827</v>
      </c>
    </row>
    <row r="284" spans="2:8">
      <c r="B284" s="2">
        <f>IFERROR(IF(Prêt_Non_Payé*Valeurs_Entrées,Numéro_Paiement,""), "")</f>
        <v>271</v>
      </c>
      <c r="C284" s="4">
        <f>IFERROR(IF(Prêt_Non_Payé*Valeurs_Entrées,Date_Paiement,""), "")</f>
        <v>53633</v>
      </c>
      <c r="D284" s="5">
        <f>IFERROR(IF(Prêt_Non_Payé*Valeurs_Entrées,Solde_de_Départ,""), "")</f>
        <v>36240.719533781827</v>
      </c>
      <c r="E284" s="5">
        <f>IFERROR(IF(Prêt_Non_Payé*Valeurs_Entrées,Paiement_mensuel,""), "")</f>
        <v>418.13137658041109</v>
      </c>
      <c r="F284" s="5">
        <f>IFERROR(IF(Prêt_Non_Payé*Valeurs_Entrées,Capital,""), "")</f>
        <v>387.93077696893801</v>
      </c>
      <c r="G284" s="5">
        <f>IFERROR(IF(Prêt_Non_Payé*Valeurs_Entrées,Intérêts,""), "")</f>
        <v>30.200599611473084</v>
      </c>
      <c r="H284" s="5">
        <f>IFERROR(IF(Prêt_Non_Payé*Valeurs_Entrées,Solde_de_Fin,""), "")</f>
        <v>35852.788756812937</v>
      </c>
    </row>
    <row r="285" spans="2:8">
      <c r="B285" s="2">
        <f>IFERROR(IF(Prêt_Non_Payé*Valeurs_Entrées,Numéro_Paiement,""), "")</f>
        <v>272</v>
      </c>
      <c r="C285" s="4">
        <f>IFERROR(IF(Prêt_Non_Payé*Valeurs_Entrées,Date_Paiement,""), "")</f>
        <v>53663</v>
      </c>
      <c r="D285" s="5">
        <f>IFERROR(IF(Prêt_Non_Payé*Valeurs_Entrées,Solde_de_Départ,""), "")</f>
        <v>35852.788756812937</v>
      </c>
      <c r="E285" s="5">
        <f>IFERROR(IF(Prêt_Non_Payé*Valeurs_Entrées,Paiement_mensuel,""), "")</f>
        <v>418.13137658041109</v>
      </c>
      <c r="F285" s="5">
        <f>IFERROR(IF(Prêt_Non_Payé*Valeurs_Entrées,Capital,""), "")</f>
        <v>388.25405261641208</v>
      </c>
      <c r="G285" s="5">
        <f>IFERROR(IF(Prêt_Non_Payé*Valeurs_Entrées,Intérêts,""), "")</f>
        <v>29.877323963998965</v>
      </c>
      <c r="H285" s="5">
        <f>IFERROR(IF(Prêt_Non_Payé*Valeurs_Entrées,Solde_de_Fin,""), "")</f>
        <v>35464.534704196572</v>
      </c>
    </row>
    <row r="286" spans="2:8">
      <c r="B286" s="2">
        <f>IFERROR(IF(Prêt_Non_Payé*Valeurs_Entrées,Numéro_Paiement,""), "")</f>
        <v>273</v>
      </c>
      <c r="C286" s="4">
        <f>IFERROR(IF(Prêt_Non_Payé*Valeurs_Entrées,Date_Paiement,""), "")</f>
        <v>53694</v>
      </c>
      <c r="D286" s="5">
        <f>IFERROR(IF(Prêt_Non_Payé*Valeurs_Entrées,Solde_de_Départ,""), "")</f>
        <v>35464.534704196572</v>
      </c>
      <c r="E286" s="5">
        <f>IFERROR(IF(Prêt_Non_Payé*Valeurs_Entrées,Paiement_mensuel,""), "")</f>
        <v>418.13137658041109</v>
      </c>
      <c r="F286" s="5">
        <f>IFERROR(IF(Prêt_Non_Payé*Valeurs_Entrées,Capital,""), "")</f>
        <v>388.57759766025919</v>
      </c>
      <c r="G286" s="5">
        <f>IFERROR(IF(Prêt_Non_Payé*Valeurs_Entrées,Intérêts,""), "")</f>
        <v>29.553778920151959</v>
      </c>
      <c r="H286" s="5">
        <f>IFERROR(IF(Prêt_Non_Payé*Valeurs_Entrées,Solde_de_Fin,""), "")</f>
        <v>35075.957106536342</v>
      </c>
    </row>
    <row r="287" spans="2:8">
      <c r="B287" s="2">
        <f>IFERROR(IF(Prêt_Non_Payé*Valeurs_Entrées,Numéro_Paiement,""), "")</f>
        <v>274</v>
      </c>
      <c r="C287" s="4">
        <f>IFERROR(IF(Prêt_Non_Payé*Valeurs_Entrées,Date_Paiement,""), "")</f>
        <v>53725</v>
      </c>
      <c r="D287" s="5">
        <f>IFERROR(IF(Prêt_Non_Payé*Valeurs_Entrées,Solde_de_Départ,""), "")</f>
        <v>35075.957106536342</v>
      </c>
      <c r="E287" s="5">
        <f>IFERROR(IF(Prêt_Non_Payé*Valeurs_Entrées,Paiement_mensuel,""), "")</f>
        <v>418.13137658041109</v>
      </c>
      <c r="F287" s="5">
        <f>IFERROR(IF(Prêt_Non_Payé*Valeurs_Entrées,Capital,""), "")</f>
        <v>388.90141232497604</v>
      </c>
      <c r="G287" s="5">
        <f>IFERROR(IF(Prêt_Non_Payé*Valeurs_Entrées,Intérêts,""), "")</f>
        <v>29.229964255435075</v>
      </c>
      <c r="H287" s="5">
        <f>IFERROR(IF(Prêt_Non_Payé*Valeurs_Entrées,Solde_de_Fin,""), "")</f>
        <v>34687.055694211449</v>
      </c>
    </row>
    <row r="288" spans="2:8">
      <c r="B288" s="2">
        <f>IFERROR(IF(Prêt_Non_Payé*Valeurs_Entrées,Numéro_Paiement,""), "")</f>
        <v>275</v>
      </c>
      <c r="C288" s="4">
        <f>IFERROR(IF(Prêt_Non_Payé*Valeurs_Entrées,Date_Paiement,""), "")</f>
        <v>53753</v>
      </c>
      <c r="D288" s="5">
        <f>IFERROR(IF(Prêt_Non_Payé*Valeurs_Entrées,Solde_de_Départ,""), "")</f>
        <v>34687.055694211449</v>
      </c>
      <c r="E288" s="5">
        <f>IFERROR(IF(Prêt_Non_Payé*Valeurs_Entrées,Paiement_mensuel,""), "")</f>
        <v>418.13137658041109</v>
      </c>
      <c r="F288" s="5">
        <f>IFERROR(IF(Prêt_Non_Payé*Valeurs_Entrées,Capital,""), "")</f>
        <v>389.22549683524682</v>
      </c>
      <c r="G288" s="5">
        <f>IFERROR(IF(Prêt_Non_Payé*Valeurs_Entrées,Intérêts,""), "")</f>
        <v>28.90587974516426</v>
      </c>
      <c r="H288" s="5">
        <f>IFERROR(IF(Prêt_Non_Payé*Valeurs_Entrées,Solde_de_Fin,""), "")</f>
        <v>34297.830197376315</v>
      </c>
    </row>
    <row r="289" spans="2:8">
      <c r="B289" s="2">
        <f>IFERROR(IF(Prêt_Non_Payé*Valeurs_Entrées,Numéro_Paiement,""), "")</f>
        <v>276</v>
      </c>
      <c r="C289" s="4">
        <f>IFERROR(IF(Prêt_Non_Payé*Valeurs_Entrées,Date_Paiement,""), "")</f>
        <v>53784</v>
      </c>
      <c r="D289" s="5">
        <f>IFERROR(IF(Prêt_Non_Payé*Valeurs_Entrées,Solde_de_Départ,""), "")</f>
        <v>34297.830197376315</v>
      </c>
      <c r="E289" s="5">
        <f>IFERROR(IF(Prêt_Non_Payé*Valeurs_Entrées,Paiement_mensuel,""), "")</f>
        <v>418.13137658041109</v>
      </c>
      <c r="F289" s="5">
        <f>IFERROR(IF(Prêt_Non_Payé*Valeurs_Entrées,Capital,""), "")</f>
        <v>389.54985141594284</v>
      </c>
      <c r="G289" s="5">
        <f>IFERROR(IF(Prêt_Non_Payé*Valeurs_Entrées,Intérêts,""), "")</f>
        <v>28.581525164468221</v>
      </c>
      <c r="H289" s="5">
        <f>IFERROR(IF(Prêt_Non_Payé*Valeurs_Entrées,Solde_de_Fin,""), "")</f>
        <v>33908.280345960389</v>
      </c>
    </row>
    <row r="290" spans="2:8">
      <c r="B290" s="2">
        <f>IFERROR(IF(Prêt_Non_Payé*Valeurs_Entrées,Numéro_Paiement,""), "")</f>
        <v>277</v>
      </c>
      <c r="C290" s="4">
        <f>IFERROR(IF(Prêt_Non_Payé*Valeurs_Entrées,Date_Paiement,""), "")</f>
        <v>53814</v>
      </c>
      <c r="D290" s="5">
        <f>IFERROR(IF(Prêt_Non_Payé*Valeurs_Entrées,Solde_de_Départ,""), "")</f>
        <v>33908.280345960389</v>
      </c>
      <c r="E290" s="5">
        <f>IFERROR(IF(Prêt_Non_Payé*Valeurs_Entrées,Paiement_mensuel,""), "")</f>
        <v>418.13137658041109</v>
      </c>
      <c r="F290" s="5">
        <f>IFERROR(IF(Prêt_Non_Payé*Valeurs_Entrées,Capital,""), "")</f>
        <v>389.87447629212284</v>
      </c>
      <c r="G290" s="5">
        <f>IFERROR(IF(Prêt_Non_Payé*Valeurs_Entrées,Intérêts,""), "")</f>
        <v>28.256900288288271</v>
      </c>
      <c r="H290" s="5">
        <f>IFERROR(IF(Prêt_Non_Payé*Valeurs_Entrées,Solde_de_Fin,""), "")</f>
        <v>33518.405869668248</v>
      </c>
    </row>
    <row r="291" spans="2:8">
      <c r="B291" s="2">
        <f>IFERROR(IF(Prêt_Non_Payé*Valeurs_Entrées,Numéro_Paiement,""), "")</f>
        <v>278</v>
      </c>
      <c r="C291" s="4">
        <f>IFERROR(IF(Prêt_Non_Payé*Valeurs_Entrées,Date_Paiement,""), "")</f>
        <v>53845</v>
      </c>
      <c r="D291" s="5">
        <f>IFERROR(IF(Prêt_Non_Payé*Valeurs_Entrées,Solde_de_Départ,""), "")</f>
        <v>33518.405869668248</v>
      </c>
      <c r="E291" s="5">
        <f>IFERROR(IF(Prêt_Non_Payé*Valeurs_Entrées,Paiement_mensuel,""), "")</f>
        <v>418.13137658041109</v>
      </c>
      <c r="F291" s="5">
        <f>IFERROR(IF(Prêt_Non_Payé*Valeurs_Entrées,Capital,""), "")</f>
        <v>390.19937168903294</v>
      </c>
      <c r="G291" s="5">
        <f>IFERROR(IF(Prêt_Non_Payé*Valeurs_Entrées,Intérêts,""), "")</f>
        <v>27.932004891378167</v>
      </c>
      <c r="H291" s="5">
        <f>IFERROR(IF(Prêt_Non_Payé*Valeurs_Entrées,Solde_de_Fin,""), "")</f>
        <v>33128.206497979394</v>
      </c>
    </row>
    <row r="292" spans="2:8">
      <c r="B292" s="2">
        <f>IFERROR(IF(Prêt_Non_Payé*Valeurs_Entrées,Numéro_Paiement,""), "")</f>
        <v>279</v>
      </c>
      <c r="C292" s="4">
        <f>IFERROR(IF(Prêt_Non_Payé*Valeurs_Entrées,Date_Paiement,""), "")</f>
        <v>53875</v>
      </c>
      <c r="D292" s="5">
        <f>IFERROR(IF(Prêt_Non_Payé*Valeurs_Entrées,Solde_de_Départ,""), "")</f>
        <v>33128.206497979394</v>
      </c>
      <c r="E292" s="5">
        <f>IFERROR(IF(Prêt_Non_Payé*Valeurs_Entrées,Paiement_mensuel,""), "")</f>
        <v>418.13137658041109</v>
      </c>
      <c r="F292" s="5">
        <f>IFERROR(IF(Prêt_Non_Payé*Valeurs_Entrées,Capital,""), "")</f>
        <v>390.52453783210711</v>
      </c>
      <c r="G292" s="5">
        <f>IFERROR(IF(Prêt_Non_Payé*Valeurs_Entrées,Intérêts,""), "")</f>
        <v>27.606838748303971</v>
      </c>
      <c r="H292" s="5">
        <f>IFERROR(IF(Prêt_Non_Payé*Valeurs_Entrées,Solde_de_Fin,""), "")</f>
        <v>32737.681960147253</v>
      </c>
    </row>
    <row r="293" spans="2:8">
      <c r="B293" s="2">
        <f>IFERROR(IF(Prêt_Non_Payé*Valeurs_Entrées,Numéro_Paiement,""), "")</f>
        <v>280</v>
      </c>
      <c r="C293" s="4">
        <f>IFERROR(IF(Prêt_Non_Payé*Valeurs_Entrées,Date_Paiement,""), "")</f>
        <v>53906</v>
      </c>
      <c r="D293" s="5">
        <f>IFERROR(IF(Prêt_Non_Payé*Valeurs_Entrées,Solde_de_Départ,""), "")</f>
        <v>32737.681960147253</v>
      </c>
      <c r="E293" s="5">
        <f>IFERROR(IF(Prêt_Non_Payé*Valeurs_Entrées,Paiement_mensuel,""), "")</f>
        <v>418.13137658041109</v>
      </c>
      <c r="F293" s="5">
        <f>IFERROR(IF(Prêt_Non_Payé*Valeurs_Entrées,Capital,""), "")</f>
        <v>390.84997494696722</v>
      </c>
      <c r="G293" s="5">
        <f>IFERROR(IF(Prêt_Non_Payé*Valeurs_Entrées,Intérêts,""), "")</f>
        <v>27.281401633443881</v>
      </c>
      <c r="H293" s="5">
        <f>IFERROR(IF(Prêt_Non_Payé*Valeurs_Entrées,Solde_de_Fin,""), "")</f>
        <v>32346.831985200406</v>
      </c>
    </row>
    <row r="294" spans="2:8">
      <c r="B294" s="2">
        <f>IFERROR(IF(Prêt_Non_Payé*Valeurs_Entrées,Numéro_Paiement,""), "")</f>
        <v>281</v>
      </c>
      <c r="C294" s="4">
        <f>IFERROR(IF(Prêt_Non_Payé*Valeurs_Entrées,Date_Paiement,""), "")</f>
        <v>53937</v>
      </c>
      <c r="D294" s="5">
        <f>IFERROR(IF(Prêt_Non_Payé*Valeurs_Entrées,Solde_de_Départ,""), "")</f>
        <v>32346.831985200406</v>
      </c>
      <c r="E294" s="5">
        <f>IFERROR(IF(Prêt_Non_Payé*Valeurs_Entrées,Paiement_mensuel,""), "")</f>
        <v>418.13137658041109</v>
      </c>
      <c r="F294" s="5">
        <f>IFERROR(IF(Prêt_Non_Payé*Valeurs_Entrées,Capital,""), "")</f>
        <v>391.17568325942301</v>
      </c>
      <c r="G294" s="5">
        <f>IFERROR(IF(Prêt_Non_Payé*Valeurs_Entrées,Intérêts,""), "")</f>
        <v>26.955693320988075</v>
      </c>
      <c r="H294" s="5">
        <f>IFERROR(IF(Prêt_Non_Payé*Valeurs_Entrées,Solde_de_Fin,""), "")</f>
        <v>31955.656301941082</v>
      </c>
    </row>
    <row r="295" spans="2:8">
      <c r="B295" s="2">
        <f>IFERROR(IF(Prêt_Non_Payé*Valeurs_Entrées,Numéro_Paiement,""), "")</f>
        <v>282</v>
      </c>
      <c r="C295" s="4">
        <f>IFERROR(IF(Prêt_Non_Payé*Valeurs_Entrées,Date_Paiement,""), "")</f>
        <v>53967</v>
      </c>
      <c r="D295" s="5">
        <f>IFERROR(IF(Prêt_Non_Payé*Valeurs_Entrées,Solde_de_Départ,""), "")</f>
        <v>31955.656301941082</v>
      </c>
      <c r="E295" s="5">
        <f>IFERROR(IF(Prêt_Non_Payé*Valeurs_Entrées,Paiement_mensuel,""), "")</f>
        <v>418.13137658041109</v>
      </c>
      <c r="F295" s="5">
        <f>IFERROR(IF(Prêt_Non_Payé*Valeurs_Entrées,Capital,""), "")</f>
        <v>391.50166299547249</v>
      </c>
      <c r="G295" s="5">
        <f>IFERROR(IF(Prêt_Non_Payé*Valeurs_Entrées,Intérêts,""), "")</f>
        <v>26.629713584938557</v>
      </c>
      <c r="H295" s="5">
        <f>IFERROR(IF(Prêt_Non_Payé*Valeurs_Entrées,Solde_de_Fin,""), "")</f>
        <v>31564.154638945678</v>
      </c>
    </row>
    <row r="296" spans="2:8">
      <c r="B296" s="2">
        <f>IFERROR(IF(Prêt_Non_Payé*Valeurs_Entrées,Numéro_Paiement,""), "")</f>
        <v>283</v>
      </c>
      <c r="C296" s="4">
        <f>IFERROR(IF(Prêt_Non_Payé*Valeurs_Entrées,Date_Paiement,""), "")</f>
        <v>53998</v>
      </c>
      <c r="D296" s="5">
        <f>IFERROR(IF(Prêt_Non_Payé*Valeurs_Entrées,Solde_de_Départ,""), "")</f>
        <v>31564.154638945678</v>
      </c>
      <c r="E296" s="5">
        <f>IFERROR(IF(Prêt_Non_Payé*Valeurs_Entrées,Paiement_mensuel,""), "")</f>
        <v>418.13137658041109</v>
      </c>
      <c r="F296" s="5">
        <f>IFERROR(IF(Prêt_Non_Payé*Valeurs_Entrées,Capital,""), "")</f>
        <v>391.82791438130209</v>
      </c>
      <c r="G296" s="5">
        <f>IFERROR(IF(Prêt_Non_Payé*Valeurs_Entrées,Intérêts,""), "")</f>
        <v>26.303462199108992</v>
      </c>
      <c r="H296" s="5">
        <f>IFERROR(IF(Prêt_Non_Payé*Valeurs_Entrées,Solde_de_Fin,""), "")</f>
        <v>31172.326724564453</v>
      </c>
    </row>
    <row r="297" spans="2:8">
      <c r="B297" s="2">
        <f>IFERROR(IF(Prêt_Non_Payé*Valeurs_Entrées,Numéro_Paiement,""), "")</f>
        <v>284</v>
      </c>
      <c r="C297" s="4">
        <f>IFERROR(IF(Prêt_Non_Payé*Valeurs_Entrées,Date_Paiement,""), "")</f>
        <v>54028</v>
      </c>
      <c r="D297" s="5">
        <f>IFERROR(IF(Prêt_Non_Payé*Valeurs_Entrées,Solde_de_Départ,""), "")</f>
        <v>31172.326724564453</v>
      </c>
      <c r="E297" s="5">
        <f>IFERROR(IF(Prêt_Non_Payé*Valeurs_Entrées,Paiement_mensuel,""), "")</f>
        <v>418.13137658041109</v>
      </c>
      <c r="F297" s="5">
        <f>IFERROR(IF(Prêt_Non_Payé*Valeurs_Entrées,Capital,""), "")</f>
        <v>392.15443764328649</v>
      </c>
      <c r="G297" s="5">
        <f>IFERROR(IF(Prêt_Non_Payé*Valeurs_Entrées,Intérêts,""), "")</f>
        <v>25.976938937124579</v>
      </c>
      <c r="H297" s="5">
        <f>IFERROR(IF(Prêt_Non_Payé*Valeurs_Entrées,Solde_de_Fin,""), "")</f>
        <v>30780.172286921239</v>
      </c>
    </row>
    <row r="298" spans="2:8">
      <c r="B298" s="2">
        <f>IFERROR(IF(Prêt_Non_Payé*Valeurs_Entrées,Numéro_Paiement,""), "")</f>
        <v>285</v>
      </c>
      <c r="C298" s="4">
        <f>IFERROR(IF(Prêt_Non_Payé*Valeurs_Entrées,Date_Paiement,""), "")</f>
        <v>54059</v>
      </c>
      <c r="D298" s="5">
        <f>IFERROR(IF(Prêt_Non_Payé*Valeurs_Entrées,Solde_de_Départ,""), "")</f>
        <v>30780.172286921239</v>
      </c>
      <c r="E298" s="5">
        <f>IFERROR(IF(Prêt_Non_Payé*Valeurs_Entrées,Paiement_mensuel,""), "")</f>
        <v>418.13137658041109</v>
      </c>
      <c r="F298" s="5">
        <f>IFERROR(IF(Prêt_Non_Payé*Valeurs_Entrées,Capital,""), "")</f>
        <v>392.48123300798926</v>
      </c>
      <c r="G298" s="5">
        <f>IFERROR(IF(Prêt_Non_Payé*Valeurs_Entrées,Intérêts,""), "")</f>
        <v>25.650143572421836</v>
      </c>
      <c r="H298" s="5">
        <f>IFERROR(IF(Prêt_Non_Payé*Valeurs_Entrées,Solde_de_Fin,""), "")</f>
        <v>30387.691053913295</v>
      </c>
    </row>
    <row r="299" spans="2:8">
      <c r="B299" s="2">
        <f>IFERROR(IF(Prêt_Non_Payé*Valeurs_Entrées,Numéro_Paiement,""), "")</f>
        <v>286</v>
      </c>
      <c r="C299" s="4">
        <f>IFERROR(IF(Prêt_Non_Payé*Valeurs_Entrées,Date_Paiement,""), "")</f>
        <v>54090</v>
      </c>
      <c r="D299" s="5">
        <f>IFERROR(IF(Prêt_Non_Payé*Valeurs_Entrées,Solde_de_Départ,""), "")</f>
        <v>30387.691053913295</v>
      </c>
      <c r="E299" s="5">
        <f>IFERROR(IF(Prêt_Non_Payé*Valeurs_Entrées,Paiement_mensuel,""), "")</f>
        <v>418.13137658041109</v>
      </c>
      <c r="F299" s="5">
        <f>IFERROR(IF(Prêt_Non_Payé*Valeurs_Entrées,Capital,""), "")</f>
        <v>392.80830070216257</v>
      </c>
      <c r="G299" s="5">
        <f>IFERROR(IF(Prêt_Non_Payé*Valeurs_Entrées,Intérêts,""), "")</f>
        <v>25.323075878248513</v>
      </c>
      <c r="H299" s="5">
        <f>IFERROR(IF(Prêt_Non_Payé*Valeurs_Entrées,Solde_de_Fin,""), "")</f>
        <v>29994.882753211248</v>
      </c>
    </row>
    <row r="300" spans="2:8">
      <c r="B300" s="2">
        <f>IFERROR(IF(Prêt_Non_Payé*Valeurs_Entrées,Numéro_Paiement,""), "")</f>
        <v>287</v>
      </c>
      <c r="C300" s="4">
        <f>IFERROR(IF(Prêt_Non_Payé*Valeurs_Entrées,Date_Paiement,""), "")</f>
        <v>54119</v>
      </c>
      <c r="D300" s="5">
        <f>IFERROR(IF(Prêt_Non_Payé*Valeurs_Entrées,Solde_de_Départ,""), "")</f>
        <v>29994.882753211248</v>
      </c>
      <c r="E300" s="5">
        <f>IFERROR(IF(Prêt_Non_Payé*Valeurs_Entrées,Paiement_mensuel,""), "")</f>
        <v>418.13137658041109</v>
      </c>
      <c r="F300" s="5">
        <f>IFERROR(IF(Prêt_Non_Payé*Valeurs_Entrées,Capital,""), "")</f>
        <v>393.13564095274774</v>
      </c>
      <c r="G300" s="5">
        <f>IFERROR(IF(Prêt_Non_Payé*Valeurs_Entrées,Intérêts,""), "")</f>
        <v>24.995735627663379</v>
      </c>
      <c r="H300" s="5">
        <f>IFERROR(IF(Prêt_Non_Payé*Valeurs_Entrées,Solde_de_Fin,""), "")</f>
        <v>29601.747112258454</v>
      </c>
    </row>
    <row r="301" spans="2:8">
      <c r="B301" s="2">
        <f>IFERROR(IF(Prêt_Non_Payé*Valeurs_Entrées,Numéro_Paiement,""), "")</f>
        <v>288</v>
      </c>
      <c r="C301" s="4">
        <f>IFERROR(IF(Prêt_Non_Payé*Valeurs_Entrées,Date_Paiement,""), "")</f>
        <v>54150</v>
      </c>
      <c r="D301" s="5">
        <f>IFERROR(IF(Prêt_Non_Payé*Valeurs_Entrées,Solde_de_Départ,""), "")</f>
        <v>29601.747112258454</v>
      </c>
      <c r="E301" s="5">
        <f>IFERROR(IF(Prêt_Non_Payé*Valeurs_Entrées,Paiement_mensuel,""), "")</f>
        <v>418.13137658041109</v>
      </c>
      <c r="F301" s="5">
        <f>IFERROR(IF(Prêt_Non_Payé*Valeurs_Entrées,Capital,""), "")</f>
        <v>393.46325398687497</v>
      </c>
      <c r="G301" s="5">
        <f>IFERROR(IF(Prêt_Non_Payé*Valeurs_Entrées,Intérêts,""), "")</f>
        <v>24.66812259353609</v>
      </c>
      <c r="H301" s="5">
        <f>IFERROR(IF(Prêt_Non_Payé*Valeurs_Entrées,Solde_de_Fin,""), "")</f>
        <v>29208.283858271694</v>
      </c>
    </row>
    <row r="302" spans="2:8">
      <c r="B302" s="2">
        <f>IFERROR(IF(Prêt_Non_Payé*Valeurs_Entrées,Numéro_Paiement,""), "")</f>
        <v>289</v>
      </c>
      <c r="C302" s="4">
        <f>IFERROR(IF(Prêt_Non_Payé*Valeurs_Entrées,Date_Paiement,""), "")</f>
        <v>54180</v>
      </c>
      <c r="D302" s="5">
        <f>IFERROR(IF(Prêt_Non_Payé*Valeurs_Entrées,Solde_de_Départ,""), "")</f>
        <v>29208.283858271694</v>
      </c>
      <c r="E302" s="5">
        <f>IFERROR(IF(Prêt_Non_Payé*Valeurs_Entrées,Paiement_mensuel,""), "")</f>
        <v>418.13137658041109</v>
      </c>
      <c r="F302" s="5">
        <f>IFERROR(IF(Prêt_Non_Payé*Valeurs_Entrées,Capital,""), "")</f>
        <v>393.79114003186407</v>
      </c>
      <c r="G302" s="5">
        <f>IFERROR(IF(Prêt_Non_Payé*Valeurs_Entrées,Intérêts,""), "")</f>
        <v>24.340236548547026</v>
      </c>
      <c r="H302" s="5">
        <f>IFERROR(IF(Prêt_Non_Payé*Valeurs_Entrées,Solde_de_Fin,""), "")</f>
        <v>28814.49271823981</v>
      </c>
    </row>
    <row r="303" spans="2:8">
      <c r="B303" s="2">
        <f>IFERROR(IF(Prêt_Non_Payé*Valeurs_Entrées,Numéro_Paiement,""), "")</f>
        <v>290</v>
      </c>
      <c r="C303" s="4">
        <f>IFERROR(IF(Prêt_Non_Payé*Valeurs_Entrées,Date_Paiement,""), "")</f>
        <v>54211</v>
      </c>
      <c r="D303" s="5">
        <f>IFERROR(IF(Prêt_Non_Payé*Valeurs_Entrées,Solde_de_Départ,""), "")</f>
        <v>28814.49271823981</v>
      </c>
      <c r="E303" s="5">
        <f>IFERROR(IF(Prêt_Non_Payé*Valeurs_Entrées,Paiement_mensuel,""), "")</f>
        <v>418.13137658041109</v>
      </c>
      <c r="F303" s="5">
        <f>IFERROR(IF(Prêt_Non_Payé*Valeurs_Entrées,Capital,""), "")</f>
        <v>394.11929931522394</v>
      </c>
      <c r="G303" s="5">
        <f>IFERROR(IF(Prêt_Non_Payé*Valeurs_Entrées,Intérêts,""), "")</f>
        <v>24.012077265187145</v>
      </c>
      <c r="H303" s="5">
        <f>IFERROR(IF(Prêt_Non_Payé*Valeurs_Entrées,Solde_de_Fin,""), "")</f>
        <v>28420.37341892469</v>
      </c>
    </row>
    <row r="304" spans="2:8">
      <c r="B304" s="2">
        <f>IFERROR(IF(Prêt_Non_Payé*Valeurs_Entrées,Numéro_Paiement,""), "")</f>
        <v>291</v>
      </c>
      <c r="C304" s="4">
        <f>IFERROR(IF(Prêt_Non_Payé*Valeurs_Entrées,Date_Paiement,""), "")</f>
        <v>54241</v>
      </c>
      <c r="D304" s="5">
        <f>IFERROR(IF(Prêt_Non_Payé*Valeurs_Entrées,Solde_de_Départ,""), "")</f>
        <v>28420.37341892469</v>
      </c>
      <c r="E304" s="5">
        <f>IFERROR(IF(Prêt_Non_Payé*Valeurs_Entrées,Paiement_mensuel,""), "")</f>
        <v>418.13137658041109</v>
      </c>
      <c r="F304" s="5">
        <f>IFERROR(IF(Prêt_Non_Payé*Valeurs_Entrées,Capital,""), "")</f>
        <v>394.44773206465334</v>
      </c>
      <c r="G304" s="5">
        <f>IFERROR(IF(Prêt_Non_Payé*Valeurs_Entrées,Intérêts,""), "")</f>
        <v>23.683644515757784</v>
      </c>
      <c r="H304" s="5">
        <f>IFERROR(IF(Prêt_Non_Payé*Valeurs_Entrées,Solde_de_Fin,""), "")</f>
        <v>28025.92568686005</v>
      </c>
    </row>
    <row r="305" spans="2:8">
      <c r="B305" s="2">
        <f>IFERROR(IF(Prêt_Non_Payé*Valeurs_Entrées,Numéro_Paiement,""), "")</f>
        <v>292</v>
      </c>
      <c r="C305" s="4">
        <f>IFERROR(IF(Prêt_Non_Payé*Valeurs_Entrées,Date_Paiement,""), "")</f>
        <v>54272</v>
      </c>
      <c r="D305" s="5">
        <f>IFERROR(IF(Prêt_Non_Payé*Valeurs_Entrées,Solde_de_Départ,""), "")</f>
        <v>28025.92568686005</v>
      </c>
      <c r="E305" s="5">
        <f>IFERROR(IF(Prêt_Non_Payé*Valeurs_Entrées,Paiement_mensuel,""), "")</f>
        <v>418.13137658041109</v>
      </c>
      <c r="F305" s="5">
        <f>IFERROR(IF(Prêt_Non_Payé*Valeurs_Entrées,Capital,""), "")</f>
        <v>394.77643850804048</v>
      </c>
      <c r="G305" s="5">
        <f>IFERROR(IF(Prêt_Non_Payé*Valeurs_Entrées,Intérêts,""), "")</f>
        <v>23.354938072370576</v>
      </c>
      <c r="H305" s="5">
        <f>IFERROR(IF(Prêt_Non_Payé*Valeurs_Entrées,Solde_de_Fin,""), "")</f>
        <v>27631.1492483521</v>
      </c>
    </row>
    <row r="306" spans="2:8">
      <c r="B306" s="2">
        <f>IFERROR(IF(Prêt_Non_Payé*Valeurs_Entrées,Numéro_Paiement,""), "")</f>
        <v>293</v>
      </c>
      <c r="C306" s="4">
        <f>IFERROR(IF(Prêt_Non_Payé*Valeurs_Entrées,Date_Paiement,""), "")</f>
        <v>54303</v>
      </c>
      <c r="D306" s="5">
        <f>IFERROR(IF(Prêt_Non_Payé*Valeurs_Entrées,Solde_de_Départ,""), "")</f>
        <v>27631.1492483521</v>
      </c>
      <c r="E306" s="5">
        <f>IFERROR(IF(Prêt_Non_Payé*Valeurs_Entrées,Paiement_mensuel,""), "")</f>
        <v>418.13137658041109</v>
      </c>
      <c r="F306" s="5">
        <f>IFERROR(IF(Prêt_Non_Payé*Valeurs_Entrées,Capital,""), "")</f>
        <v>395.10541887346386</v>
      </c>
      <c r="G306" s="5">
        <f>IFERROR(IF(Prêt_Non_Payé*Valeurs_Entrées,Intérêts,""), "")</f>
        <v>23.02595770694721</v>
      </c>
      <c r="H306" s="5">
        <f>IFERROR(IF(Prêt_Non_Payé*Valeurs_Entrées,Solde_de_Fin,""), "")</f>
        <v>27236.043829478731</v>
      </c>
    </row>
    <row r="307" spans="2:8">
      <c r="B307" s="2">
        <f>IFERROR(IF(Prêt_Non_Payé*Valeurs_Entrées,Numéro_Paiement,""), "")</f>
        <v>294</v>
      </c>
      <c r="C307" s="4">
        <f>IFERROR(IF(Prêt_Non_Payé*Valeurs_Entrées,Date_Paiement,""), "")</f>
        <v>54333</v>
      </c>
      <c r="D307" s="5">
        <f>IFERROR(IF(Prêt_Non_Payé*Valeurs_Entrées,Solde_de_Départ,""), "")</f>
        <v>27236.043829478731</v>
      </c>
      <c r="E307" s="5">
        <f>IFERROR(IF(Prêt_Non_Payé*Valeurs_Entrées,Paiement_mensuel,""), "")</f>
        <v>418.13137658041109</v>
      </c>
      <c r="F307" s="5">
        <f>IFERROR(IF(Prêt_Non_Payé*Valeurs_Entrées,Capital,""), "")</f>
        <v>395.43467338919174</v>
      </c>
      <c r="G307" s="5">
        <f>IFERROR(IF(Prêt_Non_Payé*Valeurs_Entrées,Intérêts,""), "")</f>
        <v>22.696703191219321</v>
      </c>
      <c r="H307" s="5">
        <f>IFERROR(IF(Prêt_Non_Payé*Valeurs_Entrées,Solde_de_Fin,""), "")</f>
        <v>26840.609156089631</v>
      </c>
    </row>
    <row r="308" spans="2:8">
      <c r="B308" s="2">
        <f>IFERROR(IF(Prêt_Non_Payé*Valeurs_Entrées,Numéro_Paiement,""), "")</f>
        <v>295</v>
      </c>
      <c r="C308" s="4">
        <f>IFERROR(IF(Prêt_Non_Payé*Valeurs_Entrées,Date_Paiement,""), "")</f>
        <v>54364</v>
      </c>
      <c r="D308" s="5">
        <f>IFERROR(IF(Prêt_Non_Payé*Valeurs_Entrées,Solde_de_Départ,""), "")</f>
        <v>26840.609156089631</v>
      </c>
      <c r="E308" s="5">
        <f>IFERROR(IF(Prêt_Non_Payé*Valeurs_Entrées,Paiement_mensuel,""), "")</f>
        <v>418.13137658041109</v>
      </c>
      <c r="F308" s="5">
        <f>IFERROR(IF(Prêt_Non_Payé*Valeurs_Entrées,Capital,""), "")</f>
        <v>395.76420228368278</v>
      </c>
      <c r="G308" s="5">
        <f>IFERROR(IF(Prêt_Non_Payé*Valeurs_Entrées,Intérêts,""), "")</f>
        <v>22.367174296728329</v>
      </c>
      <c r="H308" s="5">
        <f>IFERROR(IF(Prêt_Non_Payé*Valeurs_Entrées,Solde_de_Fin,""), "")</f>
        <v>26444.844953806023</v>
      </c>
    </row>
    <row r="309" spans="2:8">
      <c r="B309" s="2">
        <f>IFERROR(IF(Prêt_Non_Payé*Valeurs_Entrées,Numéro_Paiement,""), "")</f>
        <v>296</v>
      </c>
      <c r="C309" s="4">
        <f>IFERROR(IF(Prêt_Non_Payé*Valeurs_Entrées,Date_Paiement,""), "")</f>
        <v>54394</v>
      </c>
      <c r="D309" s="5">
        <f>IFERROR(IF(Prêt_Non_Payé*Valeurs_Entrées,Solde_de_Départ,""), "")</f>
        <v>26444.844953806023</v>
      </c>
      <c r="E309" s="5">
        <f>IFERROR(IF(Prêt_Non_Payé*Valeurs_Entrées,Paiement_mensuel,""), "")</f>
        <v>418.13137658041109</v>
      </c>
      <c r="F309" s="5">
        <f>IFERROR(IF(Prêt_Non_Payé*Valeurs_Entrées,Capital,""), "")</f>
        <v>396.09400578558581</v>
      </c>
      <c r="G309" s="5">
        <f>IFERROR(IF(Prêt_Non_Payé*Valeurs_Entrées,Intérêts,""), "")</f>
        <v>22.037370794825261</v>
      </c>
      <c r="H309" s="5">
        <f>IFERROR(IF(Prêt_Non_Payé*Valeurs_Entrées,Solde_de_Fin,""), "")</f>
        <v>26048.750948020519</v>
      </c>
    </row>
    <row r="310" spans="2:8">
      <c r="B310" s="2">
        <f>IFERROR(IF(Prêt_Non_Payé*Valeurs_Entrées,Numéro_Paiement,""), "")</f>
        <v>297</v>
      </c>
      <c r="C310" s="4">
        <f>IFERROR(IF(Prêt_Non_Payé*Valeurs_Entrées,Date_Paiement,""), "")</f>
        <v>54425</v>
      </c>
      <c r="D310" s="5">
        <f>IFERROR(IF(Prêt_Non_Payé*Valeurs_Entrées,Solde_de_Départ,""), "")</f>
        <v>26048.750948020519</v>
      </c>
      <c r="E310" s="5">
        <f>IFERROR(IF(Prêt_Non_Payé*Valeurs_Entrées,Paiement_mensuel,""), "")</f>
        <v>418.13137658041109</v>
      </c>
      <c r="F310" s="5">
        <f>IFERROR(IF(Prêt_Non_Payé*Valeurs_Entrées,Capital,""), "")</f>
        <v>396.4240841237405</v>
      </c>
      <c r="G310" s="5">
        <f>IFERROR(IF(Prêt_Non_Payé*Valeurs_Entrées,Intérêts,""), "")</f>
        <v>21.707292456670608</v>
      </c>
      <c r="H310" s="5">
        <f>IFERROR(IF(Prêt_Non_Payé*Valeurs_Entrées,Solde_de_Fin,""), "")</f>
        <v>25652.326863896742</v>
      </c>
    </row>
    <row r="311" spans="2:8">
      <c r="B311" s="2">
        <f>IFERROR(IF(Prêt_Non_Payé*Valeurs_Entrées,Numéro_Paiement,""), "")</f>
        <v>298</v>
      </c>
      <c r="C311" s="4">
        <f>IFERROR(IF(Prêt_Non_Payé*Valeurs_Entrées,Date_Paiement,""), "")</f>
        <v>54456</v>
      </c>
      <c r="D311" s="5">
        <f>IFERROR(IF(Prêt_Non_Payé*Valeurs_Entrées,Solde_de_Départ,""), "")</f>
        <v>25652.326863896742</v>
      </c>
      <c r="E311" s="5">
        <f>IFERROR(IF(Prêt_Non_Payé*Valeurs_Entrées,Paiement_mensuel,""), "")</f>
        <v>418.13137658041109</v>
      </c>
      <c r="F311" s="5">
        <f>IFERROR(IF(Prêt_Non_Payé*Valeurs_Entrées,Capital,""), "")</f>
        <v>396.75443752717695</v>
      </c>
      <c r="G311" s="5">
        <f>IFERROR(IF(Prêt_Non_Payé*Valeurs_Entrées,Intérêts,""), "")</f>
        <v>21.376939053234153</v>
      </c>
      <c r="H311" s="5">
        <f>IFERROR(IF(Prêt_Non_Payé*Valeurs_Entrées,Solde_de_Fin,""), "")</f>
        <v>25255.572426369705</v>
      </c>
    </row>
    <row r="312" spans="2:8">
      <c r="B312" s="2">
        <f>IFERROR(IF(Prêt_Non_Payé*Valeurs_Entrées,Numéro_Paiement,""), "")</f>
        <v>299</v>
      </c>
      <c r="C312" s="4">
        <f>IFERROR(IF(Prêt_Non_Payé*Valeurs_Entrées,Date_Paiement,""), "")</f>
        <v>54484</v>
      </c>
      <c r="D312" s="5">
        <f>IFERROR(IF(Prêt_Non_Payé*Valeurs_Entrées,Solde_de_Départ,""), "")</f>
        <v>25255.572426369705</v>
      </c>
      <c r="E312" s="5">
        <f>IFERROR(IF(Prêt_Non_Payé*Valeurs_Entrées,Paiement_mensuel,""), "")</f>
        <v>418.13137658041109</v>
      </c>
      <c r="F312" s="5">
        <f>IFERROR(IF(Prêt_Non_Payé*Valeurs_Entrées,Capital,""), "")</f>
        <v>397.08506622511629</v>
      </c>
      <c r="G312" s="5">
        <f>IFERROR(IF(Prêt_Non_Payé*Valeurs_Entrées,Intérêts,""), "")</f>
        <v>21.046310355294839</v>
      </c>
      <c r="H312" s="5">
        <f>IFERROR(IF(Prêt_Non_Payé*Valeurs_Entrées,Solde_de_Fin,""), "")</f>
        <v>24858.487360144645</v>
      </c>
    </row>
    <row r="313" spans="2:8">
      <c r="B313" s="2">
        <f>IFERROR(IF(Prêt_Non_Payé*Valeurs_Entrées,Numéro_Paiement,""), "")</f>
        <v>300</v>
      </c>
      <c r="C313" s="4">
        <f>IFERROR(IF(Prêt_Non_Payé*Valeurs_Entrées,Date_Paiement,""), "")</f>
        <v>54515</v>
      </c>
      <c r="D313" s="5">
        <f>IFERROR(IF(Prêt_Non_Payé*Valeurs_Entrées,Solde_de_Départ,""), "")</f>
        <v>24858.487360144645</v>
      </c>
      <c r="E313" s="5">
        <f>IFERROR(IF(Prêt_Non_Payé*Valeurs_Entrées,Paiement_mensuel,""), "")</f>
        <v>418.13137658041109</v>
      </c>
      <c r="F313" s="5">
        <f>IFERROR(IF(Prêt_Non_Payé*Valeurs_Entrées,Capital,""), "")</f>
        <v>397.41597044697056</v>
      </c>
      <c r="G313" s="5">
        <f>IFERROR(IF(Prêt_Non_Payé*Valeurs_Entrées,Intérêts,""), "")</f>
        <v>20.715406133440581</v>
      </c>
      <c r="H313" s="5">
        <f>IFERROR(IF(Prêt_Non_Payé*Valeurs_Entrées,Solde_de_Fin,""), "")</f>
        <v>24461.071389697783</v>
      </c>
    </row>
    <row r="314" spans="2:8">
      <c r="B314" s="2">
        <f>IFERROR(IF(Prêt_Non_Payé*Valeurs_Entrées,Numéro_Paiement,""), "")</f>
        <v>301</v>
      </c>
      <c r="C314" s="4">
        <f>IFERROR(IF(Prêt_Non_Payé*Valeurs_Entrées,Date_Paiement,""), "")</f>
        <v>54545</v>
      </c>
      <c r="D314" s="5">
        <f>IFERROR(IF(Prêt_Non_Payé*Valeurs_Entrées,Solde_de_Départ,""), "")</f>
        <v>24461.071389697783</v>
      </c>
      <c r="E314" s="5">
        <f>IFERROR(IF(Prêt_Non_Payé*Valeurs_Entrées,Paiement_mensuel,""), "")</f>
        <v>418.13137658041109</v>
      </c>
      <c r="F314" s="5">
        <f>IFERROR(IF(Prêt_Non_Payé*Valeurs_Entrées,Capital,""), "")</f>
        <v>397.747150422343</v>
      </c>
      <c r="G314" s="5">
        <f>IFERROR(IF(Prêt_Non_Payé*Valeurs_Entrées,Intérêts,""), "")</f>
        <v>20.384226158068103</v>
      </c>
      <c r="H314" s="5">
        <f>IFERROR(IF(Prêt_Non_Payé*Valeurs_Entrées,Solde_de_Fin,""), "")</f>
        <v>24063.324239275564</v>
      </c>
    </row>
    <row r="315" spans="2:8">
      <c r="B315" s="2">
        <f>IFERROR(IF(Prêt_Non_Payé*Valeurs_Entrées,Numéro_Paiement,""), "")</f>
        <v>302</v>
      </c>
      <c r="C315" s="4">
        <f>IFERROR(IF(Prêt_Non_Payé*Valeurs_Entrées,Date_Paiement,""), "")</f>
        <v>54576</v>
      </c>
      <c r="D315" s="5">
        <f>IFERROR(IF(Prêt_Non_Payé*Valeurs_Entrées,Solde_de_Départ,""), "")</f>
        <v>24063.324239275564</v>
      </c>
      <c r="E315" s="5">
        <f>IFERROR(IF(Prêt_Non_Payé*Valeurs_Entrées,Paiement_mensuel,""), "")</f>
        <v>418.13137658041109</v>
      </c>
      <c r="F315" s="5">
        <f>IFERROR(IF(Prêt_Non_Payé*Valeurs_Entrées,Capital,""), "")</f>
        <v>398.07860638102829</v>
      </c>
      <c r="G315" s="5">
        <f>IFERROR(IF(Prêt_Non_Payé*Valeurs_Entrées,Intérêts,""), "")</f>
        <v>20.052770199382817</v>
      </c>
      <c r="H315" s="5">
        <f>IFERROR(IF(Prêt_Non_Payé*Valeurs_Entrées,Solde_de_Fin,""), "")</f>
        <v>23665.245632894541</v>
      </c>
    </row>
    <row r="316" spans="2:8">
      <c r="B316" s="2">
        <f>IFERROR(IF(Prêt_Non_Payé*Valeurs_Entrées,Numéro_Paiement,""), "")</f>
        <v>303</v>
      </c>
      <c r="C316" s="4">
        <f>IFERROR(IF(Prêt_Non_Payé*Valeurs_Entrées,Date_Paiement,""), "")</f>
        <v>54606</v>
      </c>
      <c r="D316" s="5">
        <f>IFERROR(IF(Prêt_Non_Payé*Valeurs_Entrées,Solde_de_Départ,""), "")</f>
        <v>23665.245632894541</v>
      </c>
      <c r="E316" s="5">
        <f>IFERROR(IF(Prêt_Non_Payé*Valeurs_Entrées,Paiement_mensuel,""), "")</f>
        <v>418.13137658041109</v>
      </c>
      <c r="F316" s="5">
        <f>IFERROR(IF(Prêt_Non_Payé*Valeurs_Entrées,Capital,""), "")</f>
        <v>398.41033855301248</v>
      </c>
      <c r="G316" s="5">
        <f>IFERROR(IF(Prêt_Non_Payé*Valeurs_Entrées,Intérêts,""), "")</f>
        <v>19.721038027398624</v>
      </c>
      <c r="H316" s="5">
        <f>IFERROR(IF(Prêt_Non_Payé*Valeurs_Entrées,Solde_de_Fin,""), "")</f>
        <v>23266.835294341552</v>
      </c>
    </row>
    <row r="317" spans="2:8">
      <c r="B317" s="2">
        <f>IFERROR(IF(Prêt_Non_Payé*Valeurs_Entrées,Numéro_Paiement,""), "")</f>
        <v>304</v>
      </c>
      <c r="C317" s="4">
        <f>IFERROR(IF(Prêt_Non_Payé*Valeurs_Entrées,Date_Paiement,""), "")</f>
        <v>54637</v>
      </c>
      <c r="D317" s="5">
        <f>IFERROR(IF(Prêt_Non_Payé*Valeurs_Entrées,Solde_de_Départ,""), "")</f>
        <v>23266.835294341552</v>
      </c>
      <c r="E317" s="5">
        <f>IFERROR(IF(Prêt_Non_Payé*Valeurs_Entrées,Paiement_mensuel,""), "")</f>
        <v>418.13137658041109</v>
      </c>
      <c r="F317" s="5">
        <f>IFERROR(IF(Prêt_Non_Payé*Valeurs_Entrées,Capital,""), "")</f>
        <v>398.74234716847326</v>
      </c>
      <c r="G317" s="5">
        <f>IFERROR(IF(Prêt_Non_Payé*Valeurs_Entrées,Intérêts,""), "")</f>
        <v>19.389029411937784</v>
      </c>
      <c r="H317" s="5">
        <f>IFERROR(IF(Prêt_Non_Payé*Valeurs_Entrées,Solde_de_Fin,""), "")</f>
        <v>22868.092947173165</v>
      </c>
    </row>
    <row r="318" spans="2:8">
      <c r="B318" s="2">
        <f>IFERROR(IF(Prêt_Non_Payé*Valeurs_Entrées,Numéro_Paiement,""), "")</f>
        <v>305</v>
      </c>
      <c r="C318" s="4">
        <f>IFERROR(IF(Prêt_Non_Payé*Valeurs_Entrées,Date_Paiement,""), "")</f>
        <v>54668</v>
      </c>
      <c r="D318" s="5">
        <f>IFERROR(IF(Prêt_Non_Payé*Valeurs_Entrées,Solde_de_Départ,""), "")</f>
        <v>22868.092947173165</v>
      </c>
      <c r="E318" s="5">
        <f>IFERROR(IF(Prêt_Non_Payé*Valeurs_Entrées,Paiement_mensuel,""), "")</f>
        <v>418.13137658041109</v>
      </c>
      <c r="F318" s="5">
        <f>IFERROR(IF(Prêt_Non_Payé*Valeurs_Entrées,Capital,""), "")</f>
        <v>399.07463245778035</v>
      </c>
      <c r="G318" s="5">
        <f>IFERROR(IF(Prêt_Non_Payé*Valeurs_Entrées,Intérêts,""), "")</f>
        <v>19.056744122630722</v>
      </c>
      <c r="H318" s="5">
        <f>IFERROR(IF(Prêt_Non_Payé*Valeurs_Entrées,Solde_de_Fin,""), "")</f>
        <v>22469.018314715504</v>
      </c>
    </row>
    <row r="319" spans="2:8">
      <c r="B319" s="2">
        <f>IFERROR(IF(Prêt_Non_Payé*Valeurs_Entrées,Numéro_Paiement,""), "")</f>
        <v>306</v>
      </c>
      <c r="C319" s="4">
        <f>IFERROR(IF(Prêt_Non_Payé*Valeurs_Entrées,Date_Paiement,""), "")</f>
        <v>54698</v>
      </c>
      <c r="D319" s="5">
        <f>IFERROR(IF(Prêt_Non_Payé*Valeurs_Entrées,Solde_de_Départ,""), "")</f>
        <v>22469.018314715504</v>
      </c>
      <c r="E319" s="5">
        <f>IFERROR(IF(Prêt_Non_Payé*Valeurs_Entrées,Paiement_mensuel,""), "")</f>
        <v>418.13137658041109</v>
      </c>
      <c r="F319" s="5">
        <f>IFERROR(IF(Prêt_Non_Payé*Valeurs_Entrées,Capital,""), "")</f>
        <v>399.40719465149522</v>
      </c>
      <c r="G319" s="5">
        <f>IFERROR(IF(Prêt_Non_Payé*Valeurs_Entrées,Intérêts,""), "")</f>
        <v>18.724181928915907</v>
      </c>
      <c r="H319" s="5">
        <f>IFERROR(IF(Prêt_Non_Payé*Valeurs_Entrées,Solde_de_Fin,""), "")</f>
        <v>22069.611120064132</v>
      </c>
    </row>
    <row r="320" spans="2:8">
      <c r="B320" s="2">
        <f>IFERROR(IF(Prêt_Non_Payé*Valeurs_Entrées,Numéro_Paiement,""), "")</f>
        <v>307</v>
      </c>
      <c r="C320" s="4">
        <f>IFERROR(IF(Prêt_Non_Payé*Valeurs_Entrées,Date_Paiement,""), "")</f>
        <v>54729</v>
      </c>
      <c r="D320" s="5">
        <f>IFERROR(IF(Prêt_Non_Payé*Valeurs_Entrées,Solde_de_Départ,""), "")</f>
        <v>22069.611120064132</v>
      </c>
      <c r="E320" s="5">
        <f>IFERROR(IF(Prêt_Non_Payé*Valeurs_Entrées,Paiement_mensuel,""), "")</f>
        <v>418.13137658041109</v>
      </c>
      <c r="F320" s="5">
        <f>IFERROR(IF(Prêt_Non_Payé*Valeurs_Entrées,Capital,""), "")</f>
        <v>399.74003398037144</v>
      </c>
      <c r="G320" s="5">
        <f>IFERROR(IF(Prêt_Non_Payé*Valeurs_Entrées,Intérêts,""), "")</f>
        <v>18.39134260003966</v>
      </c>
      <c r="H320" s="5">
        <f>IFERROR(IF(Prêt_Non_Payé*Valeurs_Entrées,Solde_de_Fin,""), "")</f>
        <v>21669.871086083789</v>
      </c>
    </row>
    <row r="321" spans="2:8">
      <c r="B321" s="2">
        <f>IFERROR(IF(Prêt_Non_Payé*Valeurs_Entrées,Numéro_Paiement,""), "")</f>
        <v>308</v>
      </c>
      <c r="C321" s="4">
        <f>IFERROR(IF(Prêt_Non_Payé*Valeurs_Entrées,Date_Paiement,""), "")</f>
        <v>54759</v>
      </c>
      <c r="D321" s="5">
        <f>IFERROR(IF(Prêt_Non_Payé*Valeurs_Entrées,Solde_de_Départ,""), "")</f>
        <v>21669.871086083789</v>
      </c>
      <c r="E321" s="5">
        <f>IFERROR(IF(Prêt_Non_Payé*Valeurs_Entrées,Paiement_mensuel,""), "")</f>
        <v>418.13137658041109</v>
      </c>
      <c r="F321" s="5">
        <f>IFERROR(IF(Prêt_Non_Payé*Valeurs_Entrées,Capital,""), "")</f>
        <v>400.07315067535512</v>
      </c>
      <c r="G321" s="5">
        <f>IFERROR(IF(Prêt_Non_Payé*Valeurs_Entrées,Intérêts,""), "")</f>
        <v>18.058225905056016</v>
      </c>
      <c r="H321" s="5">
        <f>IFERROR(IF(Prêt_Non_Payé*Valeurs_Entrées,Solde_de_Fin,""), "")</f>
        <v>21269.797935408482</v>
      </c>
    </row>
    <row r="322" spans="2:8">
      <c r="B322" s="2">
        <f>IFERROR(IF(Prêt_Non_Payé*Valeurs_Entrées,Numéro_Paiement,""), "")</f>
        <v>309</v>
      </c>
      <c r="C322" s="4">
        <f>IFERROR(IF(Prêt_Non_Payé*Valeurs_Entrées,Date_Paiement,""), "")</f>
        <v>54790</v>
      </c>
      <c r="D322" s="5">
        <f>IFERROR(IF(Prêt_Non_Payé*Valeurs_Entrées,Solde_de_Départ,""), "")</f>
        <v>21269.797935408482</v>
      </c>
      <c r="E322" s="5">
        <f>IFERROR(IF(Prêt_Non_Payé*Valeurs_Entrées,Paiement_mensuel,""), "")</f>
        <v>418.13137658041109</v>
      </c>
      <c r="F322" s="5">
        <f>IFERROR(IF(Prêt_Non_Payé*Valeurs_Entrées,Capital,""), "")</f>
        <v>400.40654496758458</v>
      </c>
      <c r="G322" s="5">
        <f>IFERROR(IF(Prêt_Non_Payé*Valeurs_Entrées,Intérêts,""), "")</f>
        <v>17.724831612826556</v>
      </c>
      <c r="H322" s="5">
        <f>IFERROR(IF(Prêt_Non_Payé*Valeurs_Entrées,Solde_de_Fin,""), "")</f>
        <v>20869.391390440811</v>
      </c>
    </row>
    <row r="323" spans="2:8">
      <c r="B323" s="2">
        <f>IFERROR(IF(Prêt_Non_Payé*Valeurs_Entrées,Numéro_Paiement,""), "")</f>
        <v>310</v>
      </c>
      <c r="C323" s="4">
        <f>IFERROR(IF(Prêt_Non_Payé*Valeurs_Entrées,Date_Paiement,""), "")</f>
        <v>54821</v>
      </c>
      <c r="D323" s="5">
        <f>IFERROR(IF(Prêt_Non_Payé*Valeurs_Entrées,Solde_de_Départ,""), "")</f>
        <v>20869.391390440811</v>
      </c>
      <c r="E323" s="5">
        <f>IFERROR(IF(Prêt_Non_Payé*Valeurs_Entrées,Paiement_mensuel,""), "")</f>
        <v>418.13137658041109</v>
      </c>
      <c r="F323" s="5">
        <f>IFERROR(IF(Prêt_Non_Payé*Valeurs_Entrées,Capital,""), "")</f>
        <v>400.74021708839086</v>
      </c>
      <c r="G323" s="5">
        <f>IFERROR(IF(Prêt_Non_Payé*Valeurs_Entrées,Intérêts,""), "")</f>
        <v>17.391159492020236</v>
      </c>
      <c r="H323" s="5">
        <f>IFERROR(IF(Prêt_Non_Payé*Valeurs_Entrées,Solde_de_Fin,""), "")</f>
        <v>20468.6511733527</v>
      </c>
    </row>
    <row r="324" spans="2:8">
      <c r="B324" s="2">
        <f>IFERROR(IF(Prêt_Non_Payé*Valeurs_Entrées,Numéro_Paiement,""), "")</f>
        <v>311</v>
      </c>
      <c r="C324" s="4">
        <f>IFERROR(IF(Prêt_Non_Payé*Valeurs_Entrées,Date_Paiement,""), "")</f>
        <v>54849</v>
      </c>
      <c r="D324" s="5">
        <f>IFERROR(IF(Prêt_Non_Payé*Valeurs_Entrées,Solde_de_Départ,""), "")</f>
        <v>20468.6511733527</v>
      </c>
      <c r="E324" s="5">
        <f>IFERROR(IF(Prêt_Non_Payé*Valeurs_Entrées,Paiement_mensuel,""), "")</f>
        <v>418.13137658041109</v>
      </c>
      <c r="F324" s="5">
        <f>IFERROR(IF(Prêt_Non_Payé*Valeurs_Entrées,Capital,""), "")</f>
        <v>401.07416726929785</v>
      </c>
      <c r="G324" s="5">
        <f>IFERROR(IF(Prêt_Non_Payé*Valeurs_Entrées,Intérêts,""), "")</f>
        <v>17.05720931111324</v>
      </c>
      <c r="H324" s="5">
        <f>IFERROR(IF(Prêt_Non_Payé*Valeurs_Entrées,Solde_de_Fin,""), "")</f>
        <v>20067.577006083389</v>
      </c>
    </row>
    <row r="325" spans="2:8">
      <c r="B325" s="2">
        <f>IFERROR(IF(Prêt_Non_Payé*Valeurs_Entrées,Numéro_Paiement,""), "")</f>
        <v>312</v>
      </c>
      <c r="C325" s="4">
        <f>IFERROR(IF(Prêt_Non_Payé*Valeurs_Entrées,Date_Paiement,""), "")</f>
        <v>54880</v>
      </c>
      <c r="D325" s="5">
        <f>IFERROR(IF(Prêt_Non_Payé*Valeurs_Entrées,Solde_de_Départ,""), "")</f>
        <v>20067.577006083389</v>
      </c>
      <c r="E325" s="5">
        <f>IFERROR(IF(Prêt_Non_Payé*Valeurs_Entrées,Paiement_mensuel,""), "")</f>
        <v>418.13137658041109</v>
      </c>
      <c r="F325" s="5">
        <f>IFERROR(IF(Prêt_Non_Payé*Valeurs_Entrées,Capital,""), "")</f>
        <v>401.40839574202226</v>
      </c>
      <c r="G325" s="5">
        <f>IFERROR(IF(Prêt_Non_Payé*Valeurs_Entrées,Intérêts,""), "")</f>
        <v>16.722980838388825</v>
      </c>
      <c r="H325" s="5">
        <f>IFERROR(IF(Prêt_Non_Payé*Valeurs_Entrées,Solde_de_Fin,""), "")</f>
        <v>19666.168610341498</v>
      </c>
    </row>
    <row r="326" spans="2:8">
      <c r="B326" s="2">
        <f>IFERROR(IF(Prêt_Non_Payé*Valeurs_Entrées,Numéro_Paiement,""), "")</f>
        <v>313</v>
      </c>
      <c r="C326" s="4">
        <f>IFERROR(IF(Prêt_Non_Payé*Valeurs_Entrées,Date_Paiement,""), "")</f>
        <v>54910</v>
      </c>
      <c r="D326" s="5">
        <f>IFERROR(IF(Prêt_Non_Payé*Valeurs_Entrées,Solde_de_Départ,""), "")</f>
        <v>19666.168610341498</v>
      </c>
      <c r="E326" s="5">
        <f>IFERROR(IF(Prêt_Non_Payé*Valeurs_Entrées,Paiement_mensuel,""), "")</f>
        <v>418.13137658041109</v>
      </c>
      <c r="F326" s="5">
        <f>IFERROR(IF(Prêt_Non_Payé*Valeurs_Entrées,Capital,""), "")</f>
        <v>401.74290273847396</v>
      </c>
      <c r="G326" s="5">
        <f>IFERROR(IF(Prêt_Non_Payé*Valeurs_Entrées,Intérêts,""), "")</f>
        <v>16.388473841937138</v>
      </c>
      <c r="H326" s="5">
        <f>IFERROR(IF(Prêt_Non_Payé*Valeurs_Entrées,Solde_de_Fin,""), "")</f>
        <v>19264.425707603019</v>
      </c>
    </row>
    <row r="327" spans="2:8">
      <c r="B327" s="2">
        <f>IFERROR(IF(Prêt_Non_Payé*Valeurs_Entrées,Numéro_Paiement,""), "")</f>
        <v>314</v>
      </c>
      <c r="C327" s="4">
        <f>IFERROR(IF(Prêt_Non_Payé*Valeurs_Entrées,Date_Paiement,""), "")</f>
        <v>54941</v>
      </c>
      <c r="D327" s="5">
        <f>IFERROR(IF(Prêt_Non_Payé*Valeurs_Entrées,Solde_de_Départ,""), "")</f>
        <v>19264.425707603019</v>
      </c>
      <c r="E327" s="5">
        <f>IFERROR(IF(Prêt_Non_Payé*Valeurs_Entrées,Paiement_mensuel,""), "")</f>
        <v>418.13137658041109</v>
      </c>
      <c r="F327" s="5">
        <f>IFERROR(IF(Prêt_Non_Payé*Valeurs_Entrées,Capital,""), "")</f>
        <v>402.07768849075597</v>
      </c>
      <c r="G327" s="5">
        <f>IFERROR(IF(Prêt_Non_Payé*Valeurs_Entrées,Intérêts,""), "")</f>
        <v>16.053688089655076</v>
      </c>
      <c r="H327" s="5">
        <f>IFERROR(IF(Prêt_Non_Payé*Valeurs_Entrées,Solde_de_Fin,""), "")</f>
        <v>18862.348019112396</v>
      </c>
    </row>
    <row r="328" spans="2:8">
      <c r="B328" s="2">
        <f>IFERROR(IF(Prêt_Non_Payé*Valeurs_Entrées,Numéro_Paiement,""), "")</f>
        <v>315</v>
      </c>
      <c r="C328" s="4">
        <f>IFERROR(IF(Prêt_Non_Payé*Valeurs_Entrées,Date_Paiement,""), "")</f>
        <v>54971</v>
      </c>
      <c r="D328" s="5">
        <f>IFERROR(IF(Prêt_Non_Payé*Valeurs_Entrées,Solde_de_Départ,""), "")</f>
        <v>18862.348019112396</v>
      </c>
      <c r="E328" s="5">
        <f>IFERROR(IF(Prêt_Non_Payé*Valeurs_Entrées,Paiement_mensuel,""), "")</f>
        <v>418.13137658041109</v>
      </c>
      <c r="F328" s="5">
        <f>IFERROR(IF(Prêt_Non_Payé*Valeurs_Entrées,Capital,""), "")</f>
        <v>402.41275323116497</v>
      </c>
      <c r="G328" s="5">
        <f>IFERROR(IF(Prêt_Non_Payé*Valeurs_Entrées,Intérêts,""), "")</f>
        <v>15.718623349246116</v>
      </c>
      <c r="H328" s="5">
        <f>IFERROR(IF(Prêt_Non_Payé*Valeurs_Entrées,Solde_de_Fin,""), "")</f>
        <v>18459.935265881213</v>
      </c>
    </row>
    <row r="329" spans="2:8">
      <c r="B329" s="2">
        <f>IFERROR(IF(Prêt_Non_Payé*Valeurs_Entrées,Numéro_Paiement,""), "")</f>
        <v>316</v>
      </c>
      <c r="C329" s="4">
        <f>IFERROR(IF(Prêt_Non_Payé*Valeurs_Entrées,Date_Paiement,""), "")</f>
        <v>55002</v>
      </c>
      <c r="D329" s="5">
        <f>IFERROR(IF(Prêt_Non_Payé*Valeurs_Entrées,Solde_de_Départ,""), "")</f>
        <v>18459.935265881213</v>
      </c>
      <c r="E329" s="5">
        <f>IFERROR(IF(Prêt_Non_Payé*Valeurs_Entrées,Paiement_mensuel,""), "")</f>
        <v>418.13137658041109</v>
      </c>
      <c r="F329" s="5">
        <f>IFERROR(IF(Prêt_Non_Payé*Valeurs_Entrées,Capital,""), "")</f>
        <v>402.74809719219098</v>
      </c>
      <c r="G329" s="5">
        <f>IFERROR(IF(Prêt_Non_Payé*Valeurs_Entrées,Intérêts,""), "")</f>
        <v>15.383279388220142</v>
      </c>
      <c r="H329" s="5">
        <f>IFERROR(IF(Prêt_Non_Payé*Valeurs_Entrées,Solde_de_Fin,""), "")</f>
        <v>18057.187168689095</v>
      </c>
    </row>
    <row r="330" spans="2:8">
      <c r="B330" s="2">
        <f>IFERROR(IF(Prêt_Non_Payé*Valeurs_Entrées,Numéro_Paiement,""), "")</f>
        <v>317</v>
      </c>
      <c r="C330" s="4">
        <f>IFERROR(IF(Prêt_Non_Payé*Valeurs_Entrées,Date_Paiement,""), "")</f>
        <v>55033</v>
      </c>
      <c r="D330" s="5">
        <f>IFERROR(IF(Prêt_Non_Payé*Valeurs_Entrées,Solde_de_Départ,""), "")</f>
        <v>18057.187168689095</v>
      </c>
      <c r="E330" s="5">
        <f>IFERROR(IF(Prêt_Non_Payé*Valeurs_Entrées,Paiement_mensuel,""), "")</f>
        <v>418.13137658041109</v>
      </c>
      <c r="F330" s="5">
        <f>IFERROR(IF(Prêt_Non_Payé*Valeurs_Entrées,Capital,""), "")</f>
        <v>403.08372060651777</v>
      </c>
      <c r="G330" s="5">
        <f>IFERROR(IF(Prêt_Non_Payé*Valeurs_Entrées,Intérêts,""), "")</f>
        <v>15.04765597389332</v>
      </c>
      <c r="H330" s="5">
        <f>IFERROR(IF(Prêt_Non_Payé*Valeurs_Entrées,Solde_de_Fin,""), "")</f>
        <v>17654.103448082693</v>
      </c>
    </row>
    <row r="331" spans="2:8">
      <c r="B331" s="2">
        <f>IFERROR(IF(Prêt_Non_Payé*Valeurs_Entrées,Numéro_Paiement,""), "")</f>
        <v>318</v>
      </c>
      <c r="C331" s="4">
        <f>IFERROR(IF(Prêt_Non_Payé*Valeurs_Entrées,Date_Paiement,""), "")</f>
        <v>55063</v>
      </c>
      <c r="D331" s="5">
        <f>IFERROR(IF(Prêt_Non_Payé*Valeurs_Entrées,Solde_de_Départ,""), "")</f>
        <v>17654.103448082693</v>
      </c>
      <c r="E331" s="5">
        <f>IFERROR(IF(Prêt_Non_Payé*Valeurs_Entrées,Paiement_mensuel,""), "")</f>
        <v>418.13137658041109</v>
      </c>
      <c r="F331" s="5">
        <f>IFERROR(IF(Prêt_Non_Payé*Valeurs_Entrées,Capital,""), "")</f>
        <v>403.41962370702322</v>
      </c>
      <c r="G331" s="5">
        <f>IFERROR(IF(Prêt_Non_Payé*Valeurs_Entrées,Intérêts,""), "")</f>
        <v>14.711752873387891</v>
      </c>
      <c r="H331" s="5">
        <f>IFERROR(IF(Prêt_Non_Payé*Valeurs_Entrées,Solde_de_Fin,""), "")</f>
        <v>17250.683824375737</v>
      </c>
    </row>
    <row r="332" spans="2:8">
      <c r="B332" s="2">
        <f>IFERROR(IF(Prêt_Non_Payé*Valeurs_Entrées,Numéro_Paiement,""), "")</f>
        <v>319</v>
      </c>
      <c r="C332" s="4">
        <f>IFERROR(IF(Prêt_Non_Payé*Valeurs_Entrées,Date_Paiement,""), "")</f>
        <v>55094</v>
      </c>
      <c r="D332" s="5">
        <f>IFERROR(IF(Prêt_Non_Payé*Valeurs_Entrées,Solde_de_Départ,""), "")</f>
        <v>17250.683824375737</v>
      </c>
      <c r="E332" s="5">
        <f>IFERROR(IF(Prêt_Non_Payé*Valeurs_Entrées,Paiement_mensuel,""), "")</f>
        <v>418.13137658041109</v>
      </c>
      <c r="F332" s="5">
        <f>IFERROR(IF(Prêt_Non_Payé*Valeurs_Entrées,Capital,""), "")</f>
        <v>403.7558067267791</v>
      </c>
      <c r="G332" s="5">
        <f>IFERROR(IF(Prêt_Non_Payé*Valeurs_Entrées,Intérêts,""), "")</f>
        <v>14.375569853632037</v>
      </c>
      <c r="H332" s="5">
        <f>IFERROR(IF(Prêt_Non_Payé*Valeurs_Entrées,Solde_de_Fin,""), "")</f>
        <v>16846.928017648985</v>
      </c>
    </row>
    <row r="333" spans="2:8">
      <c r="B333" s="2">
        <f>IFERROR(IF(Prêt_Non_Payé*Valeurs_Entrées,Numéro_Paiement,""), "")</f>
        <v>320</v>
      </c>
      <c r="C333" s="4">
        <f>IFERROR(IF(Prêt_Non_Payé*Valeurs_Entrées,Date_Paiement,""), "")</f>
        <v>55124</v>
      </c>
      <c r="D333" s="5">
        <f>IFERROR(IF(Prêt_Non_Payé*Valeurs_Entrées,Solde_de_Départ,""), "")</f>
        <v>16846.928017648985</v>
      </c>
      <c r="E333" s="5">
        <f>IFERROR(IF(Prêt_Non_Payé*Valeurs_Entrées,Paiement_mensuel,""), "")</f>
        <v>418.13137658041109</v>
      </c>
      <c r="F333" s="5">
        <f>IFERROR(IF(Prêt_Non_Payé*Valeurs_Entrées,Capital,""), "")</f>
        <v>404.09226989905136</v>
      </c>
      <c r="G333" s="5">
        <f>IFERROR(IF(Prêt_Non_Payé*Valeurs_Entrées,Intérêts,""), "")</f>
        <v>14.039106681359717</v>
      </c>
      <c r="H333" s="5">
        <f>IFERROR(IF(Prêt_Non_Payé*Valeurs_Entrées,Solde_de_Fin,""), "")</f>
        <v>16442.835747750039</v>
      </c>
    </row>
    <row r="334" spans="2:8">
      <c r="B334" s="2">
        <f>IFERROR(IF(Prêt_Non_Payé*Valeurs_Entrées,Numéro_Paiement,""), "")</f>
        <v>321</v>
      </c>
      <c r="C334" s="4">
        <f>IFERROR(IF(Prêt_Non_Payé*Valeurs_Entrées,Date_Paiement,""), "")</f>
        <v>55155</v>
      </c>
      <c r="D334" s="5">
        <f>IFERROR(IF(Prêt_Non_Payé*Valeurs_Entrées,Solde_de_Départ,""), "")</f>
        <v>16442.835747750039</v>
      </c>
      <c r="E334" s="5">
        <f>IFERROR(IF(Prêt_Non_Payé*Valeurs_Entrées,Paiement_mensuel,""), "")</f>
        <v>418.13137658041109</v>
      </c>
      <c r="F334" s="5">
        <f>IFERROR(IF(Prêt_Non_Payé*Valeurs_Entrées,Capital,""), "")</f>
        <v>404.42901345730058</v>
      </c>
      <c r="G334" s="5">
        <f>IFERROR(IF(Prêt_Non_Payé*Valeurs_Entrées,Intérêts,""), "")</f>
        <v>13.702363123110509</v>
      </c>
      <c r="H334" s="5">
        <f>IFERROR(IF(Prêt_Non_Payé*Valeurs_Entrées,Solde_de_Fin,""), "")</f>
        <v>16038.406734292774</v>
      </c>
    </row>
    <row r="335" spans="2:8">
      <c r="B335" s="2">
        <f>IFERROR(IF(Prêt_Non_Payé*Valeurs_Entrées,Numéro_Paiement,""), "")</f>
        <v>322</v>
      </c>
      <c r="C335" s="4">
        <f>IFERROR(IF(Prêt_Non_Payé*Valeurs_Entrées,Date_Paiement,""), "")</f>
        <v>55186</v>
      </c>
      <c r="D335" s="5">
        <f>IFERROR(IF(Prêt_Non_Payé*Valeurs_Entrées,Solde_de_Départ,""), "")</f>
        <v>16038.406734292774</v>
      </c>
      <c r="E335" s="5">
        <f>IFERROR(IF(Prêt_Non_Payé*Valeurs_Entrées,Paiement_mensuel,""), "")</f>
        <v>418.13137658041109</v>
      </c>
      <c r="F335" s="5">
        <f>IFERROR(IF(Prêt_Non_Payé*Valeurs_Entrées,Capital,""), "")</f>
        <v>404.7660376351817</v>
      </c>
      <c r="G335" s="5">
        <f>IFERROR(IF(Prêt_Non_Payé*Valeurs_Entrées,Intérêts,""), "")</f>
        <v>13.365338945229425</v>
      </c>
      <c r="H335" s="5">
        <f>IFERROR(IF(Prêt_Non_Payé*Valeurs_Entrées,Solde_de_Fin,""), "")</f>
        <v>15633.640696657647</v>
      </c>
    </row>
    <row r="336" spans="2:8">
      <c r="B336" s="2">
        <f>IFERROR(IF(Prêt_Non_Payé*Valeurs_Entrées,Numéro_Paiement,""), "")</f>
        <v>323</v>
      </c>
      <c r="C336" s="4">
        <f>IFERROR(IF(Prêt_Non_Payé*Valeurs_Entrées,Date_Paiement,""), "")</f>
        <v>55214</v>
      </c>
      <c r="D336" s="5">
        <f>IFERROR(IF(Prêt_Non_Payé*Valeurs_Entrées,Solde_de_Départ,""), "")</f>
        <v>15633.640696657647</v>
      </c>
      <c r="E336" s="5">
        <f>IFERROR(IF(Prêt_Non_Payé*Valeurs_Entrées,Paiement_mensuel,""), "")</f>
        <v>418.13137658041109</v>
      </c>
      <c r="F336" s="5">
        <f>IFERROR(IF(Prêt_Non_Payé*Valeurs_Entrées,Capital,""), "")</f>
        <v>405.10334266654434</v>
      </c>
      <c r="G336" s="5">
        <f>IFERROR(IF(Prêt_Non_Payé*Valeurs_Entrées,Intérêts,""), "")</f>
        <v>13.028033913866771</v>
      </c>
      <c r="H336" s="5">
        <f>IFERROR(IF(Prêt_Non_Payé*Valeurs_Entrées,Solde_de_Fin,""), "")</f>
        <v>15228.537353991182</v>
      </c>
    </row>
    <row r="337" spans="2:8">
      <c r="B337" s="2">
        <f>IFERROR(IF(Prêt_Non_Payé*Valeurs_Entrées,Numéro_Paiement,""), "")</f>
        <v>324</v>
      </c>
      <c r="C337" s="4">
        <f>IFERROR(IF(Prêt_Non_Payé*Valeurs_Entrées,Date_Paiement,""), "")</f>
        <v>55245</v>
      </c>
      <c r="D337" s="5">
        <f>IFERROR(IF(Prêt_Non_Payé*Valeurs_Entrées,Solde_de_Départ,""), "")</f>
        <v>15228.537353991182</v>
      </c>
      <c r="E337" s="5">
        <f>IFERROR(IF(Prêt_Non_Payé*Valeurs_Entrées,Paiement_mensuel,""), "")</f>
        <v>418.13137658041109</v>
      </c>
      <c r="F337" s="5">
        <f>IFERROR(IF(Prêt_Non_Payé*Valeurs_Entrées,Capital,""), "")</f>
        <v>405.44092878543307</v>
      </c>
      <c r="G337" s="5">
        <f>IFERROR(IF(Prêt_Non_Payé*Valeurs_Entrées,Intérêts,""), "")</f>
        <v>12.690447794977986</v>
      </c>
      <c r="H337" s="5">
        <f>IFERROR(IF(Prêt_Non_Payé*Valeurs_Entrées,Solde_de_Fin,""), "")</f>
        <v>14823.096425205789</v>
      </c>
    </row>
    <row r="338" spans="2:8">
      <c r="B338" s="2">
        <f>IFERROR(IF(Prêt_Non_Payé*Valeurs_Entrées,Numéro_Paiement,""), "")</f>
        <v>325</v>
      </c>
      <c r="C338" s="4">
        <f>IFERROR(IF(Prêt_Non_Payé*Valeurs_Entrées,Date_Paiement,""), "")</f>
        <v>55275</v>
      </c>
      <c r="D338" s="5">
        <f>IFERROR(IF(Prêt_Non_Payé*Valeurs_Entrées,Solde_de_Départ,""), "")</f>
        <v>14823.096425205789</v>
      </c>
      <c r="E338" s="5">
        <f>IFERROR(IF(Prêt_Non_Payé*Valeurs_Entrées,Paiement_mensuel,""), "")</f>
        <v>418.13137658041109</v>
      </c>
      <c r="F338" s="5">
        <f>IFERROR(IF(Prêt_Non_Payé*Valeurs_Entrées,Capital,""), "")</f>
        <v>405.77879622608759</v>
      </c>
      <c r="G338" s="5">
        <f>IFERROR(IF(Prêt_Non_Payé*Valeurs_Entrées,Intérêts,""), "")</f>
        <v>12.352580354323461</v>
      </c>
      <c r="H338" s="5">
        <f>IFERROR(IF(Prêt_Non_Payé*Valeurs_Entrées,Solde_de_Fin,""), "")</f>
        <v>14417.31762897977</v>
      </c>
    </row>
    <row r="339" spans="2:8">
      <c r="B339" s="2">
        <f>IFERROR(IF(Prêt_Non_Payé*Valeurs_Entrées,Numéro_Paiement,""), "")</f>
        <v>326</v>
      </c>
      <c r="C339" s="4">
        <f>IFERROR(IF(Prêt_Non_Payé*Valeurs_Entrées,Date_Paiement,""), "")</f>
        <v>55306</v>
      </c>
      <c r="D339" s="5">
        <f>IFERROR(IF(Prêt_Non_Payé*Valeurs_Entrées,Solde_de_Départ,""), "")</f>
        <v>14417.31762897977</v>
      </c>
      <c r="E339" s="5">
        <f>IFERROR(IF(Prêt_Non_Payé*Valeurs_Entrées,Paiement_mensuel,""), "")</f>
        <v>418.13137658041109</v>
      </c>
      <c r="F339" s="5">
        <f>IFERROR(IF(Prêt_Non_Payé*Valeurs_Entrées,Capital,""), "")</f>
        <v>406.11694522294272</v>
      </c>
      <c r="G339" s="5">
        <f>IFERROR(IF(Prêt_Non_Payé*Valeurs_Entrées,Intérêts,""), "")</f>
        <v>12.014431357468387</v>
      </c>
      <c r="H339" s="5">
        <f>IFERROR(IF(Prêt_Non_Payé*Valeurs_Entrées,Solde_de_Fin,""), "")</f>
        <v>14011.200683756906</v>
      </c>
    </row>
    <row r="340" spans="2:8">
      <c r="B340" s="2">
        <f>IFERROR(IF(Prêt_Non_Payé*Valeurs_Entrées,Numéro_Paiement,""), "")</f>
        <v>327</v>
      </c>
      <c r="C340" s="4">
        <f>IFERROR(IF(Prêt_Non_Payé*Valeurs_Entrées,Date_Paiement,""), "")</f>
        <v>55336</v>
      </c>
      <c r="D340" s="5">
        <f>IFERROR(IF(Prêt_Non_Payé*Valeurs_Entrées,Solde_de_Départ,""), "")</f>
        <v>14011.200683756906</v>
      </c>
      <c r="E340" s="5">
        <f>IFERROR(IF(Prêt_Non_Payé*Valeurs_Entrées,Paiement_mensuel,""), "")</f>
        <v>418.13137658041109</v>
      </c>
      <c r="F340" s="5">
        <f>IFERROR(IF(Prêt_Non_Payé*Valeurs_Entrées,Capital,""), "")</f>
        <v>406.45537601062847</v>
      </c>
      <c r="G340" s="5">
        <f>IFERROR(IF(Prêt_Non_Payé*Valeurs_Entrées,Intérêts,""), "")</f>
        <v>11.6760005697826</v>
      </c>
      <c r="H340" s="5">
        <f>IFERROR(IF(Prêt_Non_Payé*Valeurs_Entrées,Solde_de_Fin,""), "")</f>
        <v>13604.745307746372</v>
      </c>
    </row>
    <row r="341" spans="2:8">
      <c r="B341" s="2">
        <f>IFERROR(IF(Prêt_Non_Payé*Valeurs_Entrées,Numéro_Paiement,""), "")</f>
        <v>328</v>
      </c>
      <c r="C341" s="4">
        <f>IFERROR(IF(Prêt_Non_Payé*Valeurs_Entrées,Date_Paiement,""), "")</f>
        <v>55367</v>
      </c>
      <c r="D341" s="5">
        <f>IFERROR(IF(Prêt_Non_Payé*Valeurs_Entrées,Solde_de_Départ,""), "")</f>
        <v>13604.745307746372</v>
      </c>
      <c r="E341" s="5">
        <f>IFERROR(IF(Prêt_Non_Payé*Valeurs_Entrées,Paiement_mensuel,""), "")</f>
        <v>418.13137658041109</v>
      </c>
      <c r="F341" s="5">
        <f>IFERROR(IF(Prêt_Non_Payé*Valeurs_Entrées,Capital,""), "")</f>
        <v>406.79408882397064</v>
      </c>
      <c r="G341" s="5">
        <f>IFERROR(IF(Prêt_Non_Payé*Valeurs_Entrées,Intérêts,""), "")</f>
        <v>11.337287756440412</v>
      </c>
      <c r="H341" s="5">
        <f>IFERROR(IF(Prêt_Non_Payé*Valeurs_Entrées,Solde_de_Fin,""), "")</f>
        <v>13197.951218922419</v>
      </c>
    </row>
    <row r="342" spans="2:8">
      <c r="B342" s="2">
        <f>IFERROR(IF(Prêt_Non_Payé*Valeurs_Entrées,Numéro_Paiement,""), "")</f>
        <v>329</v>
      </c>
      <c r="C342" s="4">
        <f>IFERROR(IF(Prêt_Non_Payé*Valeurs_Entrées,Date_Paiement,""), "")</f>
        <v>55398</v>
      </c>
      <c r="D342" s="5">
        <f>IFERROR(IF(Prêt_Non_Payé*Valeurs_Entrées,Solde_de_Départ,""), "")</f>
        <v>13197.951218922419</v>
      </c>
      <c r="E342" s="5">
        <f>IFERROR(IF(Prêt_Non_Payé*Valeurs_Entrées,Paiement_mensuel,""), "")</f>
        <v>418.13137658041109</v>
      </c>
      <c r="F342" s="5">
        <f>IFERROR(IF(Prêt_Non_Payé*Valeurs_Entrées,Capital,""), "")</f>
        <v>407.13308389799067</v>
      </c>
      <c r="G342" s="5">
        <f>IFERROR(IF(Prêt_Non_Payé*Valeurs_Entrées,Intérêts,""), "")</f>
        <v>10.998292682420436</v>
      </c>
      <c r="H342" s="5">
        <f>IFERROR(IF(Prêt_Non_Payé*Valeurs_Entrées,Solde_de_Fin,""), "")</f>
        <v>12790.818135024543</v>
      </c>
    </row>
    <row r="343" spans="2:8">
      <c r="B343" s="2">
        <f>IFERROR(IF(Prêt_Non_Payé*Valeurs_Entrées,Numéro_Paiement,""), "")</f>
        <v>330</v>
      </c>
      <c r="C343" s="4">
        <f>IFERROR(IF(Prêt_Non_Payé*Valeurs_Entrées,Date_Paiement,""), "")</f>
        <v>55428</v>
      </c>
      <c r="D343" s="5">
        <f>IFERROR(IF(Prêt_Non_Payé*Valeurs_Entrées,Solde_de_Départ,""), "")</f>
        <v>12790.818135024543</v>
      </c>
      <c r="E343" s="5">
        <f>IFERROR(IF(Prêt_Non_Payé*Valeurs_Entrées,Paiement_mensuel,""), "")</f>
        <v>418.13137658041109</v>
      </c>
      <c r="F343" s="5">
        <f>IFERROR(IF(Prêt_Non_Payé*Valeurs_Entrées,Capital,""), "")</f>
        <v>407.47236146790567</v>
      </c>
      <c r="G343" s="5">
        <f>IFERROR(IF(Prêt_Non_Payé*Valeurs_Entrées,Intérêts,""), "")</f>
        <v>10.659015112505442</v>
      </c>
      <c r="H343" s="5">
        <f>IFERROR(IF(Prêt_Non_Payé*Valeurs_Entrées,Solde_de_Fin,""), "")</f>
        <v>12383.345773556794</v>
      </c>
    </row>
    <row r="344" spans="2:8">
      <c r="B344" s="2">
        <f>IFERROR(IF(Prêt_Non_Payé*Valeurs_Entrées,Numéro_Paiement,""), "")</f>
        <v>331</v>
      </c>
      <c r="C344" s="4">
        <f>IFERROR(IF(Prêt_Non_Payé*Valeurs_Entrées,Date_Paiement,""), "")</f>
        <v>55459</v>
      </c>
      <c r="D344" s="5">
        <f>IFERROR(IF(Prêt_Non_Payé*Valeurs_Entrées,Solde_de_Départ,""), "")</f>
        <v>12383.345773556794</v>
      </c>
      <c r="E344" s="5">
        <f>IFERROR(IF(Prêt_Non_Payé*Valeurs_Entrées,Paiement_mensuel,""), "")</f>
        <v>418.13137658041109</v>
      </c>
      <c r="F344" s="5">
        <f>IFERROR(IF(Prêt_Non_Payé*Valeurs_Entrées,Capital,""), "")</f>
        <v>407.8119217691289</v>
      </c>
      <c r="G344" s="5">
        <f>IFERROR(IF(Prêt_Non_Payé*Valeurs_Entrées,Intérêts,""), "")</f>
        <v>10.319454811282188</v>
      </c>
      <c r="H344" s="5">
        <f>IFERROR(IF(Prêt_Non_Payé*Valeurs_Entrées,Solde_de_Fin,""), "")</f>
        <v>11975.53385178771</v>
      </c>
    </row>
    <row r="345" spans="2:8">
      <c r="B345" s="2">
        <f>IFERROR(IF(Prêt_Non_Payé*Valeurs_Entrées,Numéro_Paiement,""), "")</f>
        <v>332</v>
      </c>
      <c r="C345" s="4">
        <f>IFERROR(IF(Prêt_Non_Payé*Valeurs_Entrées,Date_Paiement,""), "")</f>
        <v>55489</v>
      </c>
      <c r="D345" s="5">
        <f>IFERROR(IF(Prêt_Non_Payé*Valeurs_Entrées,Solde_de_Départ,""), "")</f>
        <v>11975.53385178771</v>
      </c>
      <c r="E345" s="5">
        <f>IFERROR(IF(Prêt_Non_Payé*Valeurs_Entrées,Paiement_mensuel,""), "")</f>
        <v>418.13137658041109</v>
      </c>
      <c r="F345" s="5">
        <f>IFERROR(IF(Prêt_Non_Payé*Valeurs_Entrées,Capital,""), "")</f>
        <v>408.15176503726985</v>
      </c>
      <c r="G345" s="5">
        <f>IFERROR(IF(Prêt_Non_Payé*Valeurs_Entrées,Intérêts,""), "")</f>
        <v>9.9796115431412478</v>
      </c>
      <c r="H345" s="5">
        <f>IFERROR(IF(Prêt_Non_Payé*Valeurs_Entrées,Solde_de_Fin,""), "")</f>
        <v>11567.382086750469</v>
      </c>
    </row>
    <row r="346" spans="2:8">
      <c r="B346" s="2">
        <f>IFERROR(IF(Prêt_Non_Payé*Valeurs_Entrées,Numéro_Paiement,""), "")</f>
        <v>333</v>
      </c>
      <c r="C346" s="4">
        <f>IFERROR(IF(Prêt_Non_Payé*Valeurs_Entrées,Date_Paiement,""), "")</f>
        <v>55520</v>
      </c>
      <c r="D346" s="5">
        <f>IFERROR(IF(Prêt_Non_Payé*Valeurs_Entrées,Solde_de_Départ,""), "")</f>
        <v>11567.382086750469</v>
      </c>
      <c r="E346" s="5">
        <f>IFERROR(IF(Prêt_Non_Payé*Valeurs_Entrées,Paiement_mensuel,""), "")</f>
        <v>418.13137658041109</v>
      </c>
      <c r="F346" s="5">
        <f>IFERROR(IF(Prêt_Non_Payé*Valeurs_Entrées,Capital,""), "")</f>
        <v>408.49189150813419</v>
      </c>
      <c r="G346" s="5">
        <f>IFERROR(IF(Prêt_Non_Payé*Valeurs_Entrées,Intérêts,""), "")</f>
        <v>9.6394850722768535</v>
      </c>
      <c r="H346" s="5">
        <f>IFERROR(IF(Prêt_Non_Payé*Valeurs_Entrées,Solde_de_Fin,""), "")</f>
        <v>11158.890195242391</v>
      </c>
    </row>
    <row r="347" spans="2:8">
      <c r="B347" s="2">
        <f>IFERROR(IF(Prêt_Non_Payé*Valeurs_Entrées,Numéro_Paiement,""), "")</f>
        <v>334</v>
      </c>
      <c r="C347" s="4">
        <f>IFERROR(IF(Prêt_Non_Payé*Valeurs_Entrées,Date_Paiement,""), "")</f>
        <v>55551</v>
      </c>
      <c r="D347" s="5">
        <f>IFERROR(IF(Prêt_Non_Payé*Valeurs_Entrées,Solde_de_Départ,""), "")</f>
        <v>11158.890195242391</v>
      </c>
      <c r="E347" s="5">
        <f>IFERROR(IF(Prêt_Non_Payé*Valeurs_Entrées,Paiement_mensuel,""), "")</f>
        <v>418.13137658041109</v>
      </c>
      <c r="F347" s="5">
        <f>IFERROR(IF(Prêt_Non_Payé*Valeurs_Entrées,Capital,""), "")</f>
        <v>408.8323014177243</v>
      </c>
      <c r="G347" s="5">
        <f>IFERROR(IF(Prêt_Non_Payé*Valeurs_Entrées,Intérêts,""), "")</f>
        <v>9.2990751626867425</v>
      </c>
      <c r="H347" s="5">
        <f>IFERROR(IF(Prêt_Non_Payé*Valeurs_Entrées,Solde_de_Fin,""), "")</f>
        <v>10750.057893824793</v>
      </c>
    </row>
    <row r="348" spans="2:8">
      <c r="B348" s="2">
        <f>IFERROR(IF(Prêt_Non_Payé*Valeurs_Entrées,Numéro_Paiement,""), "")</f>
        <v>335</v>
      </c>
      <c r="C348" s="4">
        <f>IFERROR(IF(Prêt_Non_Payé*Valeurs_Entrées,Date_Paiement,""), "")</f>
        <v>55580</v>
      </c>
      <c r="D348" s="5">
        <f>IFERROR(IF(Prêt_Non_Payé*Valeurs_Entrées,Solde_de_Départ,""), "")</f>
        <v>10750.057893824793</v>
      </c>
      <c r="E348" s="5">
        <f>IFERROR(IF(Prêt_Non_Payé*Valeurs_Entrées,Paiement_mensuel,""), "")</f>
        <v>418.13137658041109</v>
      </c>
      <c r="F348" s="5">
        <f>IFERROR(IF(Prêt_Non_Payé*Valeurs_Entrées,Capital,""), "")</f>
        <v>409.17299500223913</v>
      </c>
      <c r="G348" s="5">
        <f>IFERROR(IF(Prêt_Non_Payé*Valeurs_Entrées,Intérêts,""), "")</f>
        <v>8.9583815781719736</v>
      </c>
      <c r="H348" s="5">
        <f>IFERROR(IF(Prêt_Non_Payé*Valeurs_Entrées,Solde_de_Fin,""), "")</f>
        <v>10340.884898822522</v>
      </c>
    </row>
    <row r="349" spans="2:8">
      <c r="B349" s="2">
        <f>IFERROR(IF(Prêt_Non_Payé*Valeurs_Entrées,Numéro_Paiement,""), "")</f>
        <v>336</v>
      </c>
      <c r="C349" s="4">
        <f>IFERROR(IF(Prêt_Non_Payé*Valeurs_Entrées,Date_Paiement,""), "")</f>
        <v>55611</v>
      </c>
      <c r="D349" s="5">
        <f>IFERROR(IF(Prêt_Non_Payé*Valeurs_Entrées,Solde_de_Départ,""), "")</f>
        <v>10340.884898822522</v>
      </c>
      <c r="E349" s="5">
        <f>IFERROR(IF(Prêt_Non_Payé*Valeurs_Entrées,Paiement_mensuel,""), "")</f>
        <v>418.13137658041109</v>
      </c>
      <c r="F349" s="5">
        <f>IFERROR(IF(Prêt_Non_Payé*Valeurs_Entrées,Capital,""), "")</f>
        <v>409.51397249807434</v>
      </c>
      <c r="G349" s="5">
        <f>IFERROR(IF(Prêt_Non_Payé*Valeurs_Entrées,Intérêts,""), "")</f>
        <v>8.6174040823367744</v>
      </c>
      <c r="H349" s="5">
        <f>IFERROR(IF(Prêt_Non_Payé*Valeurs_Entrées,Solde_de_Fin,""), "")</f>
        <v>9931.3709263245692</v>
      </c>
    </row>
    <row r="350" spans="2:8">
      <c r="B350" s="2">
        <f>IFERROR(IF(Prêt_Non_Payé*Valeurs_Entrées,Numéro_Paiement,""), "")</f>
        <v>337</v>
      </c>
      <c r="C350" s="4">
        <f>IFERROR(IF(Prêt_Non_Payé*Valeurs_Entrées,Date_Paiement,""), "")</f>
        <v>55641</v>
      </c>
      <c r="D350" s="5">
        <f>IFERROR(IF(Prêt_Non_Payé*Valeurs_Entrées,Solde_de_Départ,""), "")</f>
        <v>9931.3709263245692</v>
      </c>
      <c r="E350" s="5">
        <f>IFERROR(IF(Prêt_Non_Payé*Valeurs_Entrées,Paiement_mensuel,""), "")</f>
        <v>418.13137658041109</v>
      </c>
      <c r="F350" s="5">
        <f>IFERROR(IF(Prêt_Non_Payé*Valeurs_Entrées,Capital,""), "")</f>
        <v>409.85523414182273</v>
      </c>
      <c r="G350" s="5">
        <f>IFERROR(IF(Prêt_Non_Payé*Valeurs_Entrées,Intérêts,""), "")</f>
        <v>8.2761424385883782</v>
      </c>
      <c r="H350" s="5">
        <f>IFERROR(IF(Prêt_Non_Payé*Valeurs_Entrées,Solde_de_Fin,""), "")</f>
        <v>9521.5156921827584</v>
      </c>
    </row>
    <row r="351" spans="2:8">
      <c r="B351" s="2">
        <f>IFERROR(IF(Prêt_Non_Payé*Valeurs_Entrées,Numéro_Paiement,""), "")</f>
        <v>338</v>
      </c>
      <c r="C351" s="4">
        <f>IFERROR(IF(Prêt_Non_Payé*Valeurs_Entrées,Date_Paiement,""), "")</f>
        <v>55672</v>
      </c>
      <c r="D351" s="5">
        <f>IFERROR(IF(Prêt_Non_Payé*Valeurs_Entrées,Solde_de_Départ,""), "")</f>
        <v>9521.5156921827584</v>
      </c>
      <c r="E351" s="5">
        <f>IFERROR(IF(Prêt_Non_Payé*Valeurs_Entrées,Paiement_mensuel,""), "")</f>
        <v>418.13137658041109</v>
      </c>
      <c r="F351" s="5">
        <f>IFERROR(IF(Prêt_Non_Payé*Valeurs_Entrées,Capital,""), "")</f>
        <v>410.19678017027428</v>
      </c>
      <c r="G351" s="5">
        <f>IFERROR(IF(Prêt_Non_Payé*Valeurs_Entrées,Intérêts,""), "")</f>
        <v>7.9345964101368587</v>
      </c>
      <c r="H351" s="5">
        <f>IFERROR(IF(Prêt_Non_Payé*Valeurs_Entrées,Solde_de_Fin,""), "")</f>
        <v>9111.3189120126481</v>
      </c>
    </row>
    <row r="352" spans="2:8">
      <c r="B352" s="2">
        <f>IFERROR(IF(Prêt_Non_Payé*Valeurs_Entrées,Numéro_Paiement,""), "")</f>
        <v>339</v>
      </c>
      <c r="C352" s="4">
        <f>IFERROR(IF(Prêt_Non_Payé*Valeurs_Entrées,Date_Paiement,""), "")</f>
        <v>55702</v>
      </c>
      <c r="D352" s="5">
        <f>IFERROR(IF(Prêt_Non_Payé*Valeurs_Entrées,Solde_de_Départ,""), "")</f>
        <v>9111.3189120126481</v>
      </c>
      <c r="E352" s="5">
        <f>IFERROR(IF(Prêt_Non_Payé*Valeurs_Entrées,Paiement_mensuel,""), "")</f>
        <v>418.13137658041109</v>
      </c>
      <c r="F352" s="5">
        <f>IFERROR(IF(Prêt_Non_Payé*Valeurs_Entrées,Capital,""), "")</f>
        <v>410.53861082041612</v>
      </c>
      <c r="G352" s="5">
        <f>IFERROR(IF(Prêt_Non_Payé*Valeurs_Entrées,Intérêts,""), "")</f>
        <v>7.5927657599949638</v>
      </c>
      <c r="H352" s="5">
        <f>IFERROR(IF(Prêt_Non_Payé*Valeurs_Entrées,Solde_de_Fin,""), "")</f>
        <v>8700.7803011922806</v>
      </c>
    </row>
    <row r="353" spans="2:8">
      <c r="B353" s="2">
        <f>IFERROR(IF(Prêt_Non_Payé*Valeurs_Entrées,Numéro_Paiement,""), "")</f>
        <v>340</v>
      </c>
      <c r="C353" s="4">
        <f>IFERROR(IF(Prêt_Non_Payé*Valeurs_Entrées,Date_Paiement,""), "")</f>
        <v>55733</v>
      </c>
      <c r="D353" s="5">
        <f>IFERROR(IF(Prêt_Non_Payé*Valeurs_Entrées,Solde_de_Départ,""), "")</f>
        <v>8700.7803011922806</v>
      </c>
      <c r="E353" s="5">
        <f>IFERROR(IF(Prêt_Non_Payé*Valeurs_Entrées,Paiement_mensuel,""), "")</f>
        <v>418.13137658041109</v>
      </c>
      <c r="F353" s="5">
        <f>IFERROR(IF(Prêt_Non_Payé*Valeurs_Entrées,Capital,""), "")</f>
        <v>410.88072632943317</v>
      </c>
      <c r="G353" s="5">
        <f>IFERROR(IF(Prêt_Non_Payé*Valeurs_Entrées,Intérêts,""), "")</f>
        <v>7.2506502509779516</v>
      </c>
      <c r="H353" s="5">
        <f>IFERROR(IF(Prêt_Non_Payé*Valeurs_Entrées,Solde_de_Fin,""), "")</f>
        <v>8289.8995748629386</v>
      </c>
    </row>
    <row r="354" spans="2:8">
      <c r="B354" s="2">
        <f>IFERROR(IF(Prêt_Non_Payé*Valeurs_Entrées,Numéro_Paiement,""), "")</f>
        <v>341</v>
      </c>
      <c r="C354" s="4">
        <f>IFERROR(IF(Prêt_Non_Payé*Valeurs_Entrées,Date_Paiement,""), "")</f>
        <v>55764</v>
      </c>
      <c r="D354" s="5">
        <f>IFERROR(IF(Prêt_Non_Payé*Valeurs_Entrées,Solde_de_Départ,""), "")</f>
        <v>8289.8995748629386</v>
      </c>
      <c r="E354" s="5">
        <f>IFERROR(IF(Prêt_Non_Payé*Valeurs_Entrées,Paiement_mensuel,""), "")</f>
        <v>418.13137658041109</v>
      </c>
      <c r="F354" s="5">
        <f>IFERROR(IF(Prêt_Non_Payé*Valeurs_Entrées,Capital,""), "")</f>
        <v>411.22312693470769</v>
      </c>
      <c r="G354" s="5">
        <f>IFERROR(IF(Prêt_Non_Payé*Valeurs_Entrées,Intérêts,""), "")</f>
        <v>6.9082496457034237</v>
      </c>
      <c r="H354" s="5">
        <f>IFERROR(IF(Prêt_Non_Payé*Valeurs_Entrées,Solde_de_Fin,""), "")</f>
        <v>7878.6764479282137</v>
      </c>
    </row>
    <row r="355" spans="2:8">
      <c r="B355" s="2">
        <f>IFERROR(IF(Prêt_Non_Payé*Valeurs_Entrées,Numéro_Paiement,""), "")</f>
        <v>342</v>
      </c>
      <c r="C355" s="4">
        <f>IFERROR(IF(Prêt_Non_Payé*Valeurs_Entrées,Date_Paiement,""), "")</f>
        <v>55794</v>
      </c>
      <c r="D355" s="5">
        <f>IFERROR(IF(Prêt_Non_Payé*Valeurs_Entrées,Solde_de_Départ,""), "")</f>
        <v>7878.6764479282137</v>
      </c>
      <c r="E355" s="5">
        <f>IFERROR(IF(Prêt_Non_Payé*Valeurs_Entrées,Paiement_mensuel,""), "")</f>
        <v>418.13137658041109</v>
      </c>
      <c r="F355" s="5">
        <f>IFERROR(IF(Prêt_Non_Payé*Valeurs_Entrées,Capital,""), "")</f>
        <v>411.56581287381994</v>
      </c>
      <c r="G355" s="5">
        <f>IFERROR(IF(Prêt_Non_Payé*Valeurs_Entrées,Intérêts,""), "")</f>
        <v>6.5655637065911669</v>
      </c>
      <c r="H355" s="5">
        <f>IFERROR(IF(Prêt_Non_Payé*Valeurs_Entrées,Solde_de_Fin,""), "")</f>
        <v>7467.1106350545597</v>
      </c>
    </row>
    <row r="356" spans="2:8">
      <c r="B356" s="2">
        <f>IFERROR(IF(Prêt_Non_Payé*Valeurs_Entrées,Numéro_Paiement,""), "")</f>
        <v>343</v>
      </c>
      <c r="C356" s="4">
        <f>IFERROR(IF(Prêt_Non_Payé*Valeurs_Entrées,Date_Paiement,""), "")</f>
        <v>55825</v>
      </c>
      <c r="D356" s="5">
        <f>IFERROR(IF(Prêt_Non_Payé*Valeurs_Entrées,Solde_de_Départ,""), "")</f>
        <v>7467.1106350545597</v>
      </c>
      <c r="E356" s="5">
        <f>IFERROR(IF(Prêt_Non_Payé*Valeurs_Entrées,Paiement_mensuel,""), "")</f>
        <v>418.13137658041109</v>
      </c>
      <c r="F356" s="5">
        <f>IFERROR(IF(Prêt_Non_Payé*Valeurs_Entrées,Capital,""), "")</f>
        <v>411.90878438454814</v>
      </c>
      <c r="G356" s="5">
        <f>IFERROR(IF(Prêt_Non_Payé*Valeurs_Entrées,Intérêts,""), "")</f>
        <v>6.2225921958629851</v>
      </c>
      <c r="H356" s="5">
        <f>IFERROR(IF(Prêt_Non_Payé*Valeurs_Entrées,Solde_de_Fin,""), "")</f>
        <v>7055.2018506700406</v>
      </c>
    </row>
    <row r="357" spans="2:8">
      <c r="B357" s="2">
        <f>IFERROR(IF(Prêt_Non_Payé*Valeurs_Entrées,Numéro_Paiement,""), "")</f>
        <v>344</v>
      </c>
      <c r="C357" s="4">
        <f>IFERROR(IF(Prêt_Non_Payé*Valeurs_Entrées,Date_Paiement,""), "")</f>
        <v>55855</v>
      </c>
      <c r="D357" s="5">
        <f>IFERROR(IF(Prêt_Non_Payé*Valeurs_Entrées,Solde_de_Départ,""), "")</f>
        <v>7055.2018506700406</v>
      </c>
      <c r="E357" s="5">
        <f>IFERROR(IF(Prêt_Non_Payé*Valeurs_Entrées,Paiement_mensuel,""), "")</f>
        <v>418.13137658041109</v>
      </c>
      <c r="F357" s="5">
        <f>IFERROR(IF(Prêt_Non_Payé*Valeurs_Entrées,Capital,""), "")</f>
        <v>412.25204170486853</v>
      </c>
      <c r="G357" s="5">
        <f>IFERROR(IF(Prêt_Non_Payé*Valeurs_Entrées,Intérêts,""), "")</f>
        <v>5.8793348755425274</v>
      </c>
      <c r="H357" s="5">
        <f>IFERROR(IF(Prêt_Non_Payé*Valeurs_Entrées,Solde_de_Fin,""), "")</f>
        <v>6642.9498089652334</v>
      </c>
    </row>
    <row r="358" spans="2:8">
      <c r="B358" s="2">
        <f>IFERROR(IF(Prêt_Non_Payé*Valeurs_Entrées,Numéro_Paiement,""), "")</f>
        <v>345</v>
      </c>
      <c r="C358" s="4">
        <f>IFERROR(IF(Prêt_Non_Payé*Valeurs_Entrées,Date_Paiement,""), "")</f>
        <v>55886</v>
      </c>
      <c r="D358" s="5">
        <f>IFERROR(IF(Prêt_Non_Payé*Valeurs_Entrées,Solde_de_Départ,""), "")</f>
        <v>6642.9498089652334</v>
      </c>
      <c r="E358" s="5">
        <f>IFERROR(IF(Prêt_Non_Payé*Valeurs_Entrées,Paiement_mensuel,""), "")</f>
        <v>418.13137658041109</v>
      </c>
      <c r="F358" s="5">
        <f>IFERROR(IF(Prêt_Non_Payé*Valeurs_Entrées,Capital,""), "")</f>
        <v>412.59558507295594</v>
      </c>
      <c r="G358" s="5">
        <f>IFERROR(IF(Prêt_Non_Payé*Valeurs_Entrées,Intérêts,""), "")</f>
        <v>5.5357915074551372</v>
      </c>
      <c r="H358" s="5">
        <f>IFERROR(IF(Prêt_Non_Payé*Valeurs_Entrées,Solde_de_Fin,""), "")</f>
        <v>6230.3542238923255</v>
      </c>
    </row>
    <row r="359" spans="2:8">
      <c r="B359" s="2">
        <f>IFERROR(IF(Prêt_Non_Payé*Valeurs_Entrées,Numéro_Paiement,""), "")</f>
        <v>346</v>
      </c>
      <c r="C359" s="4">
        <f>IFERROR(IF(Prêt_Non_Payé*Valeurs_Entrées,Date_Paiement,""), "")</f>
        <v>55917</v>
      </c>
      <c r="D359" s="5">
        <f>IFERROR(IF(Prêt_Non_Payé*Valeurs_Entrées,Solde_de_Départ,""), "")</f>
        <v>6230.3542238923255</v>
      </c>
      <c r="E359" s="5">
        <f>IFERROR(IF(Prêt_Non_Payé*Valeurs_Entrées,Paiement_mensuel,""), "")</f>
        <v>418.13137658041109</v>
      </c>
      <c r="F359" s="5">
        <f>IFERROR(IF(Prêt_Non_Payé*Valeurs_Entrées,Capital,""), "")</f>
        <v>412.93941472718342</v>
      </c>
      <c r="G359" s="5">
        <f>IFERROR(IF(Prêt_Non_Payé*Valeurs_Entrées,Intérêts,""), "")</f>
        <v>5.1919618532276735</v>
      </c>
      <c r="H359" s="5">
        <f>IFERROR(IF(Prêt_Non_Payé*Valeurs_Entrées,Solde_de_Fin,""), "")</f>
        <v>5817.4148091653187</v>
      </c>
    </row>
    <row r="360" spans="2:8">
      <c r="B360" s="2">
        <f>IFERROR(IF(Prêt_Non_Payé*Valeurs_Entrées,Numéro_Paiement,""), "")</f>
        <v>347</v>
      </c>
      <c r="C360" s="4">
        <f>IFERROR(IF(Prêt_Non_Payé*Valeurs_Entrées,Date_Paiement,""), "")</f>
        <v>55945</v>
      </c>
      <c r="D360" s="5">
        <f>IFERROR(IF(Prêt_Non_Payé*Valeurs_Entrées,Solde_de_Départ,""), "")</f>
        <v>5817.4148091653187</v>
      </c>
      <c r="E360" s="5">
        <f>IFERROR(IF(Prêt_Non_Payé*Valeurs_Entrées,Paiement_mensuel,""), "")</f>
        <v>418.13137658041109</v>
      </c>
      <c r="F360" s="5">
        <f>IFERROR(IF(Prêt_Non_Payé*Valeurs_Entrées,Capital,""), "")</f>
        <v>413.28353090612273</v>
      </c>
      <c r="G360" s="5">
        <f>IFERROR(IF(Prêt_Non_Payé*Valeurs_Entrées,Intérêts,""), "")</f>
        <v>4.8478456742883544</v>
      </c>
      <c r="H360" s="5">
        <f>IFERROR(IF(Prêt_Non_Payé*Valeurs_Entrées,Solde_de_Fin,""), "")</f>
        <v>5404.1312782592722</v>
      </c>
    </row>
    <row r="361" spans="2:8">
      <c r="B361" s="2">
        <f>IFERROR(IF(Prêt_Non_Payé*Valeurs_Entrées,Numéro_Paiement,""), "")</f>
        <v>348</v>
      </c>
      <c r="C361" s="4">
        <f>IFERROR(IF(Prêt_Non_Payé*Valeurs_Entrées,Date_Paiement,""), "")</f>
        <v>55976</v>
      </c>
      <c r="D361" s="5">
        <f>IFERROR(IF(Prêt_Non_Payé*Valeurs_Entrées,Solde_de_Départ,""), "")</f>
        <v>5404.1312782592722</v>
      </c>
      <c r="E361" s="5">
        <f>IFERROR(IF(Prêt_Non_Payé*Valeurs_Entrées,Paiement_mensuel,""), "")</f>
        <v>418.13137658041109</v>
      </c>
      <c r="F361" s="5">
        <f>IFERROR(IF(Prêt_Non_Payé*Valeurs_Entrées,Capital,""), "")</f>
        <v>413.6279338485445</v>
      </c>
      <c r="G361" s="5">
        <f>IFERROR(IF(Prêt_Non_Payé*Valeurs_Entrées,Intérêts,""), "")</f>
        <v>4.5034427318665839</v>
      </c>
      <c r="H361" s="5">
        <f>IFERROR(IF(Prêt_Non_Payé*Valeurs_Entrées,Solde_de_Fin,""), "")</f>
        <v>4990.5033444107103</v>
      </c>
    </row>
    <row r="362" spans="2:8">
      <c r="B362" s="2">
        <f>IFERROR(IF(Prêt_Non_Payé*Valeurs_Entrées,Numéro_Paiement,""), "")</f>
        <v>349</v>
      </c>
      <c r="C362" s="4">
        <f>IFERROR(IF(Prêt_Non_Payé*Valeurs_Entrées,Date_Paiement,""), "")</f>
        <v>56006</v>
      </c>
      <c r="D362" s="5">
        <f>IFERROR(IF(Prêt_Non_Payé*Valeurs_Entrées,Solde_de_Départ,""), "")</f>
        <v>4990.5033444107103</v>
      </c>
      <c r="E362" s="5">
        <f>IFERROR(IF(Prêt_Non_Payé*Valeurs_Entrées,Paiement_mensuel,""), "")</f>
        <v>418.13137658041109</v>
      </c>
      <c r="F362" s="5">
        <f>IFERROR(IF(Prêt_Non_Payé*Valeurs_Entrées,Capital,""), "")</f>
        <v>413.97262379341828</v>
      </c>
      <c r="G362" s="5">
        <f>IFERROR(IF(Prêt_Non_Payé*Valeurs_Entrées,Intérêts,""), "")</f>
        <v>4.1587527869927978</v>
      </c>
      <c r="H362" s="5">
        <f>IFERROR(IF(Prêt_Non_Payé*Valeurs_Entrées,Solde_de_Fin,""), "")</f>
        <v>4576.5307206174184</v>
      </c>
    </row>
    <row r="363" spans="2:8">
      <c r="B363" s="2">
        <f>IFERROR(IF(Prêt_Non_Payé*Valeurs_Entrées,Numéro_Paiement,""), "")</f>
        <v>350</v>
      </c>
      <c r="C363" s="4">
        <f>IFERROR(IF(Prêt_Non_Payé*Valeurs_Entrées,Date_Paiement,""), "")</f>
        <v>56037</v>
      </c>
      <c r="D363" s="5">
        <f>IFERROR(IF(Prêt_Non_Payé*Valeurs_Entrées,Solde_de_Départ,""), "")</f>
        <v>4576.5307206174184</v>
      </c>
      <c r="E363" s="5">
        <f>IFERROR(IF(Prêt_Non_Payé*Valeurs_Entrées,Paiement_mensuel,""), "")</f>
        <v>418.13137658041109</v>
      </c>
      <c r="F363" s="5">
        <f>IFERROR(IF(Prêt_Non_Payé*Valeurs_Entrées,Capital,""), "")</f>
        <v>414.31760097991281</v>
      </c>
      <c r="G363" s="5">
        <f>IFERROR(IF(Prêt_Non_Payé*Valeurs_Entrées,Intérêts,""), "")</f>
        <v>3.8137756004982819</v>
      </c>
      <c r="H363" s="5">
        <f>IFERROR(IF(Prêt_Non_Payé*Valeurs_Entrées,Solde_de_Fin,""), "")</f>
        <v>4162.2131196375412</v>
      </c>
    </row>
    <row r="364" spans="2:8">
      <c r="B364" s="2">
        <f>IFERROR(IF(Prêt_Non_Payé*Valeurs_Entrées,Numéro_Paiement,""), "")</f>
        <v>351</v>
      </c>
      <c r="C364" s="4">
        <f>IFERROR(IF(Prêt_Non_Payé*Valeurs_Entrées,Date_Paiement,""), "")</f>
        <v>56067</v>
      </c>
      <c r="D364" s="5">
        <f>IFERROR(IF(Prêt_Non_Payé*Valeurs_Entrées,Solde_de_Départ,""), "")</f>
        <v>4162.2131196375412</v>
      </c>
      <c r="E364" s="5">
        <f>IFERROR(IF(Prêt_Non_Payé*Valeurs_Entrées,Paiement_mensuel,""), "")</f>
        <v>418.13137658041109</v>
      </c>
      <c r="F364" s="5">
        <f>IFERROR(IF(Prêt_Non_Payé*Valeurs_Entrées,Capital,""), "")</f>
        <v>414.66286564739607</v>
      </c>
      <c r="G364" s="5">
        <f>IFERROR(IF(Prêt_Non_Payé*Valeurs_Entrées,Intérêts,""), "")</f>
        <v>3.4685109330150219</v>
      </c>
      <c r="H364" s="5">
        <f>IFERROR(IF(Prêt_Non_Payé*Valeurs_Entrées,Solde_de_Fin,""), "")</f>
        <v>3747.5502539902809</v>
      </c>
    </row>
    <row r="365" spans="2:8">
      <c r="B365" s="2">
        <f>IFERROR(IF(Prêt_Non_Payé*Valeurs_Entrées,Numéro_Paiement,""), "")</f>
        <v>352</v>
      </c>
      <c r="C365" s="4">
        <f>IFERROR(IF(Prêt_Non_Payé*Valeurs_Entrées,Date_Paiement,""), "")</f>
        <v>56098</v>
      </c>
      <c r="D365" s="5">
        <f>IFERROR(IF(Prêt_Non_Payé*Valeurs_Entrées,Solde_de_Départ,""), "")</f>
        <v>3747.5502539902809</v>
      </c>
      <c r="E365" s="5">
        <f>IFERROR(IF(Prêt_Non_Payé*Valeurs_Entrées,Paiement_mensuel,""), "")</f>
        <v>418.13137658041109</v>
      </c>
      <c r="F365" s="5">
        <f>IFERROR(IF(Prêt_Non_Payé*Valeurs_Entrées,Capital,""), "")</f>
        <v>415.00841803543557</v>
      </c>
      <c r="G365" s="5">
        <f>IFERROR(IF(Prêt_Non_Payé*Valeurs_Entrées,Intérêts,""), "")</f>
        <v>3.1229585449755257</v>
      </c>
      <c r="H365" s="5">
        <f>IFERROR(IF(Prêt_Non_Payé*Valeurs_Entrées,Solde_de_Fin,""), "")</f>
        <v>3332.541835954733</v>
      </c>
    </row>
    <row r="366" spans="2:8">
      <c r="B366" s="2">
        <f>IFERROR(IF(Prêt_Non_Payé*Valeurs_Entrées,Numéro_Paiement,""), "")</f>
        <v>353</v>
      </c>
      <c r="C366" s="4">
        <f>IFERROR(IF(Prêt_Non_Payé*Valeurs_Entrées,Date_Paiement,""), "")</f>
        <v>56129</v>
      </c>
      <c r="D366" s="5">
        <f>IFERROR(IF(Prêt_Non_Payé*Valeurs_Entrées,Solde_de_Départ,""), "")</f>
        <v>3332.541835954733</v>
      </c>
      <c r="E366" s="5">
        <f>IFERROR(IF(Prêt_Non_Payé*Valeurs_Entrées,Paiement_mensuel,""), "")</f>
        <v>418.13137658041109</v>
      </c>
      <c r="F366" s="5">
        <f>IFERROR(IF(Prêt_Non_Payé*Valeurs_Entrées,Capital,""), "")</f>
        <v>415.35425838379842</v>
      </c>
      <c r="G366" s="5">
        <f>IFERROR(IF(Prêt_Non_Payé*Valeurs_Entrées,Intérêts,""), "")</f>
        <v>2.7771181966126623</v>
      </c>
      <c r="H366" s="5">
        <f>IFERROR(IF(Prêt_Non_Payé*Valeurs_Entrées,Solde_de_Fin,""), "")</f>
        <v>2917.1875775711378</v>
      </c>
    </row>
    <row r="367" spans="2:8">
      <c r="B367" s="2">
        <f>IFERROR(IF(Prêt_Non_Payé*Valeurs_Entrées,Numéro_Paiement,""), "")</f>
        <v>354</v>
      </c>
      <c r="C367" s="4">
        <f>IFERROR(IF(Prêt_Non_Payé*Valeurs_Entrées,Date_Paiement,""), "")</f>
        <v>56159</v>
      </c>
      <c r="D367" s="5">
        <f>IFERROR(IF(Prêt_Non_Payé*Valeurs_Entrées,Solde_de_Départ,""), "")</f>
        <v>2917.1875775711378</v>
      </c>
      <c r="E367" s="5">
        <f>IFERROR(IF(Prêt_Non_Payé*Valeurs_Entrées,Paiement_mensuel,""), "")</f>
        <v>418.13137658041109</v>
      </c>
      <c r="F367" s="5">
        <f>IFERROR(IF(Prêt_Non_Payé*Valeurs_Entrées,Capital,""), "")</f>
        <v>415.70038693245158</v>
      </c>
      <c r="G367" s="5">
        <f>IFERROR(IF(Prêt_Non_Payé*Valeurs_Entrées,Intérêts,""), "")</f>
        <v>2.4309896479594966</v>
      </c>
      <c r="H367" s="5">
        <f>IFERROR(IF(Prêt_Non_Payé*Valeurs_Entrées,Solde_de_Fin,""), "")</f>
        <v>2501.487190638727</v>
      </c>
    </row>
    <row r="368" spans="2:8">
      <c r="B368" s="2">
        <f>IFERROR(IF(Prêt_Non_Payé*Valeurs_Entrées,Numéro_Paiement,""), "")</f>
        <v>355</v>
      </c>
      <c r="C368" s="4">
        <f>IFERROR(IF(Prêt_Non_Payé*Valeurs_Entrées,Date_Paiement,""), "")</f>
        <v>56190</v>
      </c>
      <c r="D368" s="5">
        <f>IFERROR(IF(Prêt_Non_Payé*Valeurs_Entrées,Solde_de_Départ,""), "")</f>
        <v>2501.487190638727</v>
      </c>
      <c r="E368" s="5">
        <f>IFERROR(IF(Prêt_Non_Payé*Valeurs_Entrées,Paiement_mensuel,""), "")</f>
        <v>418.13137658041109</v>
      </c>
      <c r="F368" s="5">
        <f>IFERROR(IF(Prêt_Non_Payé*Valeurs_Entrées,Capital,""), "")</f>
        <v>416.04680392156195</v>
      </c>
      <c r="G368" s="5">
        <f>IFERROR(IF(Prêt_Non_Payé*Valeurs_Entrées,Intérêts,""), "")</f>
        <v>2.0845726588491207</v>
      </c>
      <c r="H368" s="5">
        <f>IFERROR(IF(Prêt_Non_Payé*Valeurs_Entrées,Solde_de_Fin,""), "")</f>
        <v>2085.4403867172368</v>
      </c>
    </row>
    <row r="369" spans="2:8">
      <c r="B369" s="2">
        <f>IFERROR(IF(Prêt_Non_Payé*Valeurs_Entrées,Numéro_Paiement,""), "")</f>
        <v>356</v>
      </c>
      <c r="C369" s="4">
        <f>IFERROR(IF(Prêt_Non_Payé*Valeurs_Entrées,Date_Paiement,""), "")</f>
        <v>56220</v>
      </c>
      <c r="D369" s="5">
        <f>IFERROR(IF(Prêt_Non_Payé*Valeurs_Entrées,Solde_de_Départ,""), "")</f>
        <v>2085.4403867172368</v>
      </c>
      <c r="E369" s="5">
        <f>IFERROR(IF(Prêt_Non_Payé*Valeurs_Entrées,Paiement_mensuel,""), "")</f>
        <v>418.13137658041109</v>
      </c>
      <c r="F369" s="5">
        <f>IFERROR(IF(Prêt_Non_Payé*Valeurs_Entrées,Capital,""), "")</f>
        <v>416.39350959149664</v>
      </c>
      <c r="G369" s="5">
        <f>IFERROR(IF(Prêt_Non_Payé*Valeurs_Entrées,Intérêts,""), "")</f>
        <v>1.737866988914486</v>
      </c>
      <c r="H369" s="5">
        <f>IFERROR(IF(Prêt_Non_Payé*Valeurs_Entrées,Solde_de_Fin,""), "")</f>
        <v>1669.0468771257438</v>
      </c>
    </row>
    <row r="370" spans="2:8">
      <c r="B370" s="2">
        <f>IFERROR(IF(Prêt_Non_Payé*Valeurs_Entrées,Numéro_Paiement,""), "")</f>
        <v>357</v>
      </c>
      <c r="C370" s="4">
        <f>IFERROR(IF(Prêt_Non_Payé*Valeurs_Entrées,Date_Paiement,""), "")</f>
        <v>56251</v>
      </c>
      <c r="D370" s="5">
        <f>IFERROR(IF(Prêt_Non_Payé*Valeurs_Entrées,Solde_de_Départ,""), "")</f>
        <v>1669.0468771257438</v>
      </c>
      <c r="E370" s="5">
        <f>IFERROR(IF(Prêt_Non_Payé*Valeurs_Entrées,Paiement_mensuel,""), "")</f>
        <v>418.13137658041109</v>
      </c>
      <c r="F370" s="5">
        <f>IFERROR(IF(Prêt_Non_Payé*Valeurs_Entrées,Capital,""), "")</f>
        <v>416.74050418282286</v>
      </c>
      <c r="G370" s="5">
        <f>IFERROR(IF(Prêt_Non_Payé*Valeurs_Entrées,Intérêts,""), "")</f>
        <v>1.3908723975882387</v>
      </c>
      <c r="H370" s="5">
        <f>IFERROR(IF(Prêt_Non_Payé*Valeurs_Entrées,Solde_de_Fin,""), "")</f>
        <v>1252.3063729430432</v>
      </c>
    </row>
    <row r="371" spans="2:8">
      <c r="B371" s="2">
        <f>IFERROR(IF(Prêt_Non_Payé*Valeurs_Entrées,Numéro_Paiement,""), "")</f>
        <v>358</v>
      </c>
      <c r="C371" s="4">
        <f>IFERROR(IF(Prêt_Non_Payé*Valeurs_Entrées,Date_Paiement,""), "")</f>
        <v>56282</v>
      </c>
      <c r="D371" s="5">
        <f>IFERROR(IF(Prêt_Non_Payé*Valeurs_Entrées,Solde_de_Départ,""), "")</f>
        <v>1252.3063729430432</v>
      </c>
      <c r="E371" s="5">
        <f>IFERROR(IF(Prêt_Non_Payé*Valeurs_Entrées,Paiement_mensuel,""), "")</f>
        <v>418.13137658041109</v>
      </c>
      <c r="F371" s="5">
        <f>IFERROR(IF(Prêt_Non_Payé*Valeurs_Entrées,Capital,""), "")</f>
        <v>417.08778793630853</v>
      </c>
      <c r="G371" s="5">
        <f>IFERROR(IF(Prêt_Non_Payé*Valeurs_Entrées,Intérêts,""), "")</f>
        <v>1.0435886441025533</v>
      </c>
      <c r="H371" s="5">
        <f>IFERROR(IF(Prêt_Non_Payé*Valeurs_Entrées,Solde_de_Fin,""), "")</f>
        <v>835.21858500683447</v>
      </c>
    </row>
    <row r="372" spans="2:8">
      <c r="B372" s="2">
        <f>IFERROR(IF(Prêt_Non_Payé*Valeurs_Entrées,Numéro_Paiement,""), "")</f>
        <v>359</v>
      </c>
      <c r="C372" s="4">
        <f>IFERROR(IF(Prêt_Non_Payé*Valeurs_Entrées,Date_Paiement,""), "")</f>
        <v>56310</v>
      </c>
      <c r="D372" s="5">
        <f>IFERROR(IF(Prêt_Non_Payé*Valeurs_Entrées,Solde_de_Départ,""), "")</f>
        <v>835.21858500683447</v>
      </c>
      <c r="E372" s="5">
        <f>IFERROR(IF(Prêt_Non_Payé*Valeurs_Entrées,Paiement_mensuel,""), "")</f>
        <v>418.13137658041109</v>
      </c>
      <c r="F372" s="5">
        <f>IFERROR(IF(Prêt_Non_Payé*Valeurs_Entrées,Capital,""), "")</f>
        <v>417.43536109292211</v>
      </c>
      <c r="G372" s="5">
        <f>IFERROR(IF(Prêt_Non_Payé*Valeurs_Entrées,Intérêts,""), "")</f>
        <v>0.69601548748896258</v>
      </c>
      <c r="H372" s="5">
        <f>IFERROR(IF(Prêt_Non_Payé*Valeurs_Entrées,Solde_de_Fin,""), "")</f>
        <v>417.78322391398251</v>
      </c>
    </row>
    <row r="373" spans="2:8">
      <c r="B373" s="2">
        <f>IFERROR(IF(Prêt_Non_Payé*Valeurs_Entrées,Numéro_Paiement,""), "")</f>
        <v>360</v>
      </c>
      <c r="C373" s="4">
        <f>IFERROR(IF(Prêt_Non_Payé*Valeurs_Entrées,Date_Paiement,""), "")</f>
        <v>56341</v>
      </c>
      <c r="D373" s="5">
        <f>IFERROR(IF(Prêt_Non_Payé*Valeurs_Entrées,Solde_de_Départ,""), "")</f>
        <v>417.78322391398251</v>
      </c>
      <c r="E373" s="5">
        <f>IFERROR(IF(Prêt_Non_Payé*Valeurs_Entrées,Paiement_mensuel,""), "")</f>
        <v>418.13137658041109</v>
      </c>
      <c r="F373" s="5">
        <f>IFERROR(IF(Prêt_Non_Payé*Valeurs_Entrées,Capital,""), "")</f>
        <v>417.78322389383288</v>
      </c>
      <c r="G373" s="5">
        <f>IFERROR(IF(Prêt_Non_Payé*Valeurs_Entrées,Intérêts,""), "")</f>
        <v>0.34815268657819404</v>
      </c>
      <c r="H373" s="5">
        <f>IFERROR(IF(Prêt_Non_Payé*Valeurs_Entrées,Solde_de_Fin,""), "")</f>
        <v>2.0256265997886658E-8</v>
      </c>
    </row>
    <row r="374" spans="2:8">
      <c r="B374" s="2" t="str">
        <f>IFERROR(IF(Prêt_Non_Payé*Valeurs_Entrées,Numéro_Paiement,""), "")</f>
        <v/>
      </c>
      <c r="C374" s="4" t="str">
        <f>IFERROR(IF(Prêt_Non_Payé*Valeurs_Entrées,Date_Paiement,""), "")</f>
        <v/>
      </c>
      <c r="D374" s="5"/>
      <c r="E374" s="5">
        <f>SUM(E14:E373)</f>
        <v>150527.29556894783</v>
      </c>
      <c r="F374" s="5" t="str">
        <f>IFERROR(IF(Prêt_Non_Payé*Valeurs_Entrées,Capital,""), "")</f>
        <v/>
      </c>
      <c r="G374" s="5">
        <f>SUM(G14:G373)</f>
        <v>20527.295568947971</v>
      </c>
      <c r="H374" s="5" t="str">
        <f>IFERROR(IF(Prêt_Non_Payé*Valeurs_Entrées,Solde_de_Fin,""), "")</f>
        <v/>
      </c>
    </row>
    <row r="375" spans="2:8">
      <c r="B375" s="2" t="str">
        <f>IFERROR(IF(Prêt_Non_Payé*Valeurs_Entrées,Numéro_Paiement,""), "")</f>
        <v/>
      </c>
      <c r="C375" s="4" t="str">
        <f>IFERROR(IF(Prêt_Non_Payé*Valeurs_Entrées,Date_Paiement,""), "")</f>
        <v/>
      </c>
      <c r="D375" s="5"/>
      <c r="E375" s="5" t="str">
        <f>IFERROR(IF(Prêt_Non_Payé*Valeurs_Entrées,Paiement_mensuel,""), "")</f>
        <v/>
      </c>
      <c r="F375" s="5" t="str">
        <f>IFERROR(IF(Prêt_Non_Payé*Valeurs_Entrées,Capital,""), "")</f>
        <v/>
      </c>
      <c r="G375" s="5" t="str">
        <f>IFERROR(IF(Prêt_Non_Payé*Valeurs_Entrées,Intérêts,""), "")</f>
        <v/>
      </c>
      <c r="H375" s="5" t="str">
        <f>IFERROR(IF(Prêt_Non_Payé*Valeurs_Entrées,Solde_de_Fin,""), "")</f>
        <v/>
      </c>
    </row>
    <row r="376" spans="2:8">
      <c r="B376" s="2" t="str">
        <f>IFERROR(IF(Prêt_Non_Payé*Valeurs_Entrées,Numéro_Paiement,""), "")</f>
        <v/>
      </c>
      <c r="C376" s="4" t="str">
        <f>IFERROR(IF(Prêt_Non_Payé*Valeurs_Entrées,Date_Paiement,""), "")</f>
        <v/>
      </c>
      <c r="D376" s="5" t="str">
        <f>IFERROR(IF(Prêt_Non_Payé*Valeurs_Entrées,Solde_de_Départ,""), "")</f>
        <v/>
      </c>
      <c r="E376" s="5" t="str">
        <f>IFERROR(IF(Prêt_Non_Payé*Valeurs_Entrées,Paiement_mensuel,""), "")</f>
        <v/>
      </c>
      <c r="F376" s="5" t="str">
        <f>IFERROR(IF(Prêt_Non_Payé*Valeurs_Entrées,Capital,""), "")</f>
        <v/>
      </c>
      <c r="G376" s="5" t="str">
        <f>IFERROR(IF(Prêt_Non_Payé*Valeurs_Entrées,Intérêts,""), "")</f>
        <v/>
      </c>
      <c r="H376" s="5" t="str">
        <f>IFERROR(IF(Prêt_Non_Payé*Valeurs_Entrées,Solde_de_Fin,""), "")</f>
        <v/>
      </c>
    </row>
  </sheetData>
  <mergeCells count="8">
    <mergeCell ref="B10:C10"/>
    <mergeCell ref="B11:C11"/>
    <mergeCell ref="B3:C3"/>
    <mergeCell ref="B4:C4"/>
    <mergeCell ref="B5:C5"/>
    <mergeCell ref="B6:C6"/>
    <mergeCell ref="B8:C8"/>
    <mergeCell ref="B9:C9"/>
  </mergeCells>
  <phoneticPr fontId="0" type="noConversion"/>
  <dataValidations count="26">
    <dataValidation allowBlank="1" showInputMessage="1" showErrorMessage="1" prompt="Le titre de cette feuille de calcul figure dans cette cellule. Entrez les valeurs du prêt dans les cellules D3 à D6. Le récapitulatif du prêt des les cellules D8 à D11 et le tableau Prêt sont automatiquement mis à jour" sqref="B1" xr:uid="{00000000-0002-0000-0000-000001000000}"/>
    <dataValidation allowBlank="1" showInputMessage="1" showErrorMessage="1" prompt="Entrez le montant du prêt dans la cellule à droite" sqref="B3" xr:uid="{00000000-0002-0000-0000-000002000000}"/>
    <dataValidation allowBlank="1" showInputMessage="1" showErrorMessage="1" prompt="Entrez le montant du prêt dans cette cellule." sqref="D3 D3" xr:uid="{00000000-0002-0000-0000-000003000000}"/>
    <dataValidation allowBlank="1" showInputMessage="1" showErrorMessage="1" prompt="Entrez le taux d’intérêt annuel dans la cellule à droite." sqref="B4" xr:uid="{00000000-0002-0000-0000-000004000000}"/>
    <dataValidation allowBlank="1" showInputMessage="1" showErrorMessage="1" prompt="Entrez la durée du prêt en années dans la cellule à droite." sqref="B5" xr:uid="{00000000-0002-0000-0000-000005000000}"/>
    <dataValidation allowBlank="1" showInputMessage="1" showErrorMessage="1" prompt="Entrez la durée du prêt en années dans cette cellule." sqref="D5 D5" xr:uid="{00000000-0002-0000-0000-000006000000}"/>
    <dataValidation allowBlank="1" showInputMessage="1" showErrorMessage="1" prompt="Entrez la date de début du prêt dans la cellule à droite." sqref="B6" xr:uid="{00000000-0002-0000-0000-000007000000}"/>
    <dataValidation allowBlank="1" showInputMessage="1" showErrorMessage="1" prompt="Entrez la date de début du prêt dans cette cellule." sqref="D6 D6" xr:uid="{00000000-0002-0000-0000-000008000000}"/>
    <dataValidation allowBlank="1" showInputMessage="1" showErrorMessage="1" prompt="La mensualité est calculée automatiquement dans la cellule à droite." sqref="B8" xr:uid="{00000000-0002-0000-0000-000009000000}"/>
    <dataValidation allowBlank="1" showInputMessage="1" showErrorMessage="1" prompt="La mensualité est calculée automatiquement dans cette cellule." sqref="D8 D8" xr:uid="{00000000-0002-0000-0000-00000A000000}"/>
    <dataValidation allowBlank="1" showInputMessage="1" showErrorMessage="1" prompt="Le nombre de paiements est calculé automatiquement dans la cellule à droite." sqref="B9" xr:uid="{00000000-0002-0000-0000-00000B000000}"/>
    <dataValidation allowBlank="1" showInputMessage="1" showErrorMessage="1" prompt="Le nombre de paiements est calculé automatiquement dans cette cellule." sqref="D9 D9" xr:uid="{00000000-0002-0000-0000-00000C000000}"/>
    <dataValidation allowBlank="1" showInputMessage="1" showErrorMessage="1" prompt="Le total des intérêts est calculé automatiquement dans la cellule à droite." sqref="B10" xr:uid="{00000000-0002-0000-0000-00000D000000}"/>
    <dataValidation allowBlank="1" showInputMessage="1" showErrorMessage="1" prompt="Le total des intérêts est calculé automatiquement dans cette cellule." sqref="D10 D10" xr:uid="{00000000-0002-0000-0000-00000E000000}"/>
    <dataValidation allowBlank="1" showInputMessage="1" showErrorMessage="1" prompt="Le numéro de paiement est automatiquement mis à jour dans cette colonne sous ce titre." sqref="B13" xr:uid="{00000000-0002-0000-0000-000012000000}"/>
    <dataValidation allowBlank="1" showInputMessage="1" showErrorMessage="1" prompt="La date de paiement est mise à jour automatiquement dans cette colonne sous ce titre." sqref="C13" xr:uid="{E1B36844-966F-D94A-A73B-154D530C8F27}"/>
    <dataValidation allowBlank="1" showInputMessage="1" showErrorMessage="1" prompt="Le solde de début est calculé automatiquement dans cette colonne sous ce titre" sqref="D13" xr:uid="{00000000-0002-0000-0000-000014000000}"/>
    <dataValidation allowBlank="1" showInputMessage="1" showErrorMessage="1" prompt="Le montant du paiement est calculé automatiquement dans cette colonne sous ce titre." sqref="E13" xr:uid="{00000000-0002-0000-0000-000015000000}"/>
    <dataValidation allowBlank="1" showInputMessage="1" showErrorMessage="1" prompt="Le montant du capital est mis à jour automatiquement dans cette colonne sous ce titre." sqref="F13" xr:uid="{00000000-0002-0000-0000-000016000000}"/>
    <dataValidation allowBlank="1" showInputMessage="1" showErrorMessage="1" prompt="Le montant des intérêts est mis à jour automatiquement dans cette colonne sous ce titre." sqref="G13" xr:uid="{00000000-0002-0000-0000-000017000000}"/>
    <dataValidation allowBlank="1" showInputMessage="1" showErrorMessage="1" prompt="Le solde final est automatiquement mis à jour dans cette colonne sous ce titre" sqref="H13" xr:uid="{00000000-0002-0000-0000-000018000000}"/>
    <dataValidation allowBlank="1" showInputMessage="1" showErrorMessage="1" prompt="Entrez le taux d’intérêt annuel dans cette cellule." sqref="D4" xr:uid="{00000000-0002-0000-0000-000019000000}"/>
    <dataValidation allowBlank="1" showInputMessage="1" showErrorMessage="1" prompt="Le coût total du prêt est calculé automatiquement dans la cellule à droite." sqref="B11" xr:uid="{00000000-0002-0000-0000-00000F000000}"/>
    <dataValidation allowBlank="1" showInputMessage="1" showErrorMessage="1" prompt="Le coût total du prêt est calculé automatiquement dans cette cellule." sqref="D11 D11" xr:uid="{00000000-0002-0000-0000-000010000000}"/>
    <dataValidation allowBlank="1" showInputMessage="1" showErrorMessage="1" prompt="Créez un plan de remboursement de prêt à l’aide de cette feuille de calcul Calculateur de prêt. Le total des intérêts et des paiements est calculé automatiquement." sqref="A1" xr:uid="{692CF785-0C16-42F2-94B9-96BCDF2B13EA}"/>
    <dataValidation allowBlank="1" showInputMessage="1" showErrorMessage="1" prompt="Entrez le taux d’intérêt annuel dans cette cellule cell_x000a_" sqref="D4" xr:uid="{4CF385A3-3180-4306-95F0-704287B033D3}"/>
  </dataValidations>
  <printOptions horizontalCentered="1"/>
  <pageMargins left="0.5" right="0.5" top="1" bottom="1" header="0.5" footer="0.5"/>
  <pageSetup paperSize="9" scale="67" fitToHeight="0" orientation="portrait" r:id="rId1"/>
  <headerFooter differentFirst="1">
    <oddFooter>Page &amp;P of &amp;N</oddFooter>
  </headerFooter>
  <rowBreaks count="6" manualBreakCount="6">
    <brk id="39" max="16383" man="1"/>
    <brk id="78" max="16383" man="1"/>
    <brk id="142" max="16383" man="1"/>
    <brk id="206" max="16383" man="1"/>
    <brk id="270" max="16383" man="1"/>
    <brk id="334" max="16383" man="1"/>
  </rowBreaks>
  <ignoredErrors>
    <ignoredError sqref="B68:H73 B14:H65 B77:H373 B376:H376 B374:C374 F374 B375:C375 E375:H375 H374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A770FA-A52D-441D-88C6-23432B108E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9C0540-9754-4770-864D-AFE259BF6AA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655F8F21-03D0-4973-9B58-0DC55822433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TM16400462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Calculateur de prêt</vt:lpstr>
      <vt:lpstr>Coût_Total</vt:lpstr>
      <vt:lpstr>Début_Prêt</vt:lpstr>
      <vt:lpstr>Durée_Prêt</vt:lpstr>
      <vt:lpstr>'Calculateur de prêt'!Impression_des_titres</vt:lpstr>
      <vt:lpstr>Impression_Entière</vt:lpstr>
      <vt:lpstr>Montant_du_Prêt</vt:lpstr>
      <vt:lpstr>Nombre_de_Paiements</vt:lpstr>
      <vt:lpstr>Taux_Intérêt</vt:lpstr>
      <vt:lpstr>TitreColonne1</vt:lpstr>
      <vt:lpstr>Total_des_Intérêts</vt:lpstr>
      <vt:lpstr>ZoneTitreLigne1..E6</vt:lpstr>
      <vt:lpstr>ZoneTitreLigne2..E11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2023-01-16T00:41:42Z</dcterms:created>
  <dcterms:modified xsi:type="dcterms:W3CDTF">2024-04-14T05:07:33Z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