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1656" yWindow="864" windowWidth="25884" windowHeight="16416" activeTab="2"/>
  </bookViews>
  <sheets>
    <sheet name="Tableau d'amortissement" sheetId="1" r:id="rId1"/>
    <sheet name="LCL1" sheetId="5" r:id="rId2"/>
    <sheet name="LCL2" sheetId="6" r:id="rId3"/>
    <sheet name="Boursorama" sheetId="7" r:id="rId4"/>
  </sheets>
  <definedNames>
    <definedName name="Beg_Bal">'Tableau d''amortissement'!$C$19:$C$378</definedName>
    <definedName name="Data">'Tableau d''amortissement'!$A$19:$I$378</definedName>
    <definedName name="End_Bal">'Tableau d''amortissement'!$I$19:$I$378</definedName>
    <definedName name="Extra_Pay">'Tableau d''amortissement'!$E$19:$E$378</definedName>
    <definedName name="Full_Print">'Tableau d''amortissement'!$A$1:$I$378</definedName>
    <definedName name="Header_Row">ROW('Tableau d''amortissement'!$18:$18)</definedName>
    <definedName name="_xlnm.Print_Titles" localSheetId="0">'Tableau d''amortissement'!$16:$18</definedName>
    <definedName name="Int">'Tableau d''amortissement'!$H$19:$H$378</definedName>
    <definedName name="Interest_Rate">'Tableau d''amortissement'!$D$6</definedName>
    <definedName name="Last_Row">IF(Values_Entered,Header_Row+Number_of_Payments,Header_Row)</definedName>
    <definedName name="Loan_Amount">'Tableau d''amortissement'!$D$5</definedName>
    <definedName name="Loan_Start">'Tableau d''amortissement'!$D$9</definedName>
    <definedName name="Loan_Years">'Tableau d''amortissement'!$D$7</definedName>
    <definedName name="Num_Pmt_Per_Year">'Tableau d''amortissement'!$D$8</definedName>
    <definedName name="Number_of_Payments">MATCH(0.01,End_Bal,-1)+1</definedName>
    <definedName name="Pay_Date">'Tableau d''amortissement'!$B$19:$B$378</definedName>
    <definedName name="Pay_Num">'Tableau d''amortissement'!$A$19:$A$378</definedName>
    <definedName name="Payment_Date">DATE(YEAR(Loan_Start),MONTH(Loan_Start)+Payment_Number,DAY(Loan_Start))</definedName>
    <definedName name="Princ">'Tableau d''amortissement'!$G$19:$G$378</definedName>
    <definedName name="Print_Area_Reset">OFFSET(Full_Print,0,0,Last_Row)</definedName>
    <definedName name="Sched_Pay">'Tableau d''amortissement'!$D$19:$D$378</definedName>
    <definedName name="Scheduled_Extra_Payments">'Tableau d''amortissement'!$D$10</definedName>
    <definedName name="Scheduled_Interest_Rate">'Tableau d''amortissement'!$D$6</definedName>
    <definedName name="Scheduled_Monthly_Payment">'Tableau d''amortissement'!$H$5</definedName>
    <definedName name="Total_Interest">'Tableau d''amortissement'!$H$9</definedName>
    <definedName name="Total_Pay">'Tableau d''amortissement'!$F$19:$F$378</definedName>
    <definedName name="Total_Payment">Scheduled_Payment+Extra_Payment</definedName>
    <definedName name="Values_Entered">IF(Loan_Amount*Interest_Rate*Loan_Years*Loan_Start&gt;0,1,0)</definedName>
    <definedName name="Versements_supplémentaires_facultatifs">'Tableau d''amortissement'!$D$10</definedName>
    <definedName name="_xlnm.Print_Area" localSheetId="0">'Tableau d''amortissement'!$A$1:$I$102</definedName>
  </definedNames>
  <calcPr calcId="125725" iterateDelta="9.9999999999999995E-7"/>
  <fileRecoveryPr repairLoad="1"/>
</workbook>
</file>

<file path=xl/calcChain.xml><?xml version="1.0" encoding="utf-8"?>
<calcChain xmlns="http://schemas.openxmlformats.org/spreadsheetml/2006/main">
  <c r="A19" i="1"/>
  <c r="B19" s="1"/>
  <c r="H5"/>
  <c r="C19"/>
  <c r="H6"/>
  <c r="A20" l="1"/>
  <c r="D19"/>
  <c r="E19" s="1"/>
  <c r="H19"/>
  <c r="A21" l="1"/>
  <c r="B20"/>
  <c r="D20"/>
  <c r="F19"/>
  <c r="D21" l="1"/>
  <c r="A22"/>
  <c r="D22" s="1"/>
  <c r="B21"/>
  <c r="G19"/>
  <c r="A23" l="1"/>
  <c r="B22"/>
  <c r="I19"/>
  <c r="B23" l="1"/>
  <c r="A24"/>
  <c r="D23"/>
  <c r="C20"/>
  <c r="A25" l="1"/>
  <c r="B24"/>
  <c r="D24"/>
  <c r="H20"/>
  <c r="E20"/>
  <c r="A26" l="1"/>
  <c r="B25"/>
  <c r="D25"/>
  <c r="F20"/>
  <c r="A27" l="1"/>
  <c r="B27" s="1"/>
  <c r="D26"/>
  <c r="B26"/>
  <c r="G20"/>
  <c r="D27" l="1"/>
  <c r="A28"/>
  <c r="D28" s="1"/>
  <c r="I20"/>
  <c r="A29" l="1"/>
  <c r="A30" s="1"/>
  <c r="B28"/>
  <c r="C21"/>
  <c r="D29" l="1"/>
  <c r="B29"/>
  <c r="E21"/>
  <c r="H21"/>
  <c r="D30"/>
  <c r="A31"/>
  <c r="B30"/>
  <c r="F21" l="1"/>
  <c r="A32"/>
  <c r="D31"/>
  <c r="B31"/>
  <c r="G21" l="1"/>
  <c r="A33"/>
  <c r="D32"/>
  <c r="B32"/>
  <c r="I21" l="1"/>
  <c r="A34"/>
  <c r="D33"/>
  <c r="B33"/>
  <c r="C22" l="1"/>
  <c r="A35"/>
  <c r="D34"/>
  <c r="B34"/>
  <c r="E22" l="1"/>
  <c r="H22"/>
  <c r="A36"/>
  <c r="D35"/>
  <c r="B35"/>
  <c r="F22" l="1"/>
  <c r="D36"/>
  <c r="B36"/>
  <c r="A37"/>
  <c r="G22" l="1"/>
  <c r="D37"/>
  <c r="A38"/>
  <c r="B37"/>
  <c r="I22" l="1"/>
  <c r="D38"/>
  <c r="A39"/>
  <c r="B38"/>
  <c r="C23" l="1"/>
  <c r="A40"/>
  <c r="D39"/>
  <c r="B39"/>
  <c r="H23" l="1"/>
  <c r="F23"/>
  <c r="A41"/>
  <c r="D40"/>
  <c r="B40"/>
  <c r="G23" l="1"/>
  <c r="A42"/>
  <c r="D41"/>
  <c r="B41"/>
  <c r="I23" l="1"/>
  <c r="A43"/>
  <c r="D42"/>
  <c r="B42"/>
  <c r="C24" l="1"/>
  <c r="D43"/>
  <c r="A44"/>
  <c r="B43"/>
  <c r="E24" l="1"/>
  <c r="H24"/>
  <c r="A45"/>
  <c r="D44"/>
  <c r="B44"/>
  <c r="F24" l="1"/>
  <c r="D45"/>
  <c r="A46"/>
  <c r="B45"/>
  <c r="G24" l="1"/>
  <c r="D46"/>
  <c r="A47"/>
  <c r="B46"/>
  <c r="I24" l="1"/>
  <c r="C25" s="1"/>
  <c r="A48"/>
  <c r="D47"/>
  <c r="B47"/>
  <c r="E25" l="1"/>
  <c r="H25"/>
  <c r="A49"/>
  <c r="D48"/>
  <c r="B48"/>
  <c r="F25" l="1"/>
  <c r="A50"/>
  <c r="D49"/>
  <c r="B49"/>
  <c r="G25" l="1"/>
  <c r="A51"/>
  <c r="D50"/>
  <c r="B50"/>
  <c r="I25" l="1"/>
  <c r="C26" s="1"/>
  <c r="D51"/>
  <c r="A52"/>
  <c r="B51"/>
  <c r="E26" l="1"/>
  <c r="H26"/>
  <c r="A53"/>
  <c r="D52"/>
  <c r="B52"/>
  <c r="F26" l="1"/>
  <c r="D53"/>
  <c r="A54"/>
  <c r="B53"/>
  <c r="G26" l="1"/>
  <c r="D54"/>
  <c r="A55"/>
  <c r="B54"/>
  <c r="I26" l="1"/>
  <c r="C27" s="1"/>
  <c r="A56"/>
  <c r="D55"/>
  <c r="B55"/>
  <c r="E27" l="1"/>
  <c r="H27"/>
  <c r="A57"/>
  <c r="D56"/>
  <c r="B56"/>
  <c r="F27" l="1"/>
  <c r="A58"/>
  <c r="D57"/>
  <c r="B57"/>
  <c r="G27" l="1"/>
  <c r="A59"/>
  <c r="D58"/>
  <c r="B58"/>
  <c r="I27" l="1"/>
  <c r="C28" s="1"/>
  <c r="D59"/>
  <c r="A60"/>
  <c r="B59"/>
  <c r="H28" l="1"/>
  <c r="F28"/>
  <c r="D60"/>
  <c r="A61"/>
  <c r="B60"/>
  <c r="G28" l="1"/>
  <c r="D61"/>
  <c r="A62"/>
  <c r="B61"/>
  <c r="I28" l="1"/>
  <c r="C29" s="1"/>
  <c r="D62"/>
  <c r="A63"/>
  <c r="B62"/>
  <c r="H29" l="1"/>
  <c r="E29"/>
  <c r="A64"/>
  <c r="D63"/>
  <c r="B63"/>
  <c r="F29" l="1"/>
  <c r="A65"/>
  <c r="B64"/>
  <c r="D64"/>
  <c r="G29" l="1"/>
  <c r="A66"/>
  <c r="B65"/>
  <c r="D65"/>
  <c r="I29" l="1"/>
  <c r="C30" s="1"/>
  <c r="A67"/>
  <c r="D66"/>
  <c r="B66"/>
  <c r="H30" l="1"/>
  <c r="E30"/>
  <c r="D67"/>
  <c r="A68"/>
  <c r="B67"/>
  <c r="F30" l="1"/>
  <c r="D68"/>
  <c r="A69"/>
  <c r="B68"/>
  <c r="G30" l="1"/>
  <c r="D69"/>
  <c r="A70"/>
  <c r="B69"/>
  <c r="I30" l="1"/>
  <c r="C31" s="1"/>
  <c r="D70"/>
  <c r="A71"/>
  <c r="B70"/>
  <c r="E31" l="1"/>
  <c r="H31"/>
  <c r="A72"/>
  <c r="D71"/>
  <c r="B71"/>
  <c r="F31" l="1"/>
  <c r="A73"/>
  <c r="D72"/>
  <c r="B72"/>
  <c r="G31" l="1"/>
  <c r="A74"/>
  <c r="D73"/>
  <c r="B73"/>
  <c r="I31" l="1"/>
  <c r="C32" s="1"/>
  <c r="A75"/>
  <c r="D74"/>
  <c r="B74"/>
  <c r="E32" l="1"/>
  <c r="H32"/>
  <c r="A76"/>
  <c r="D75"/>
  <c r="B75"/>
  <c r="F32" l="1"/>
  <c r="D76"/>
  <c r="A77"/>
  <c r="B76"/>
  <c r="G32" l="1"/>
  <c r="D77"/>
  <c r="A78"/>
  <c r="B77"/>
  <c r="I32" l="1"/>
  <c r="C33" s="1"/>
  <c r="D78"/>
  <c r="A79"/>
  <c r="B78"/>
  <c r="H33" l="1"/>
  <c r="E33"/>
  <c r="A80"/>
  <c r="D79"/>
  <c r="B79"/>
  <c r="F33" l="1"/>
  <c r="A81"/>
  <c r="B80"/>
  <c r="D80"/>
  <c r="G33" l="1"/>
  <c r="A82"/>
  <c r="B81"/>
  <c r="D81"/>
  <c r="I33" l="1"/>
  <c r="C34" s="1"/>
  <c r="A83"/>
  <c r="D82"/>
  <c r="B82"/>
  <c r="E34" l="1"/>
  <c r="H34"/>
  <c r="D83"/>
  <c r="A84"/>
  <c r="B83"/>
  <c r="F34" l="1"/>
  <c r="D84"/>
  <c r="A85"/>
  <c r="B84"/>
  <c r="G34" l="1"/>
  <c r="D85"/>
  <c r="A86"/>
  <c r="B85"/>
  <c r="I34" l="1"/>
  <c r="C35" s="1"/>
  <c r="D86"/>
  <c r="A87"/>
  <c r="B86"/>
  <c r="E35" l="1"/>
  <c r="H35"/>
  <c r="A88"/>
  <c r="D87"/>
  <c r="B87"/>
  <c r="F35" l="1"/>
  <c r="A89"/>
  <c r="D88"/>
  <c r="B88"/>
  <c r="G35" l="1"/>
  <c r="A90"/>
  <c r="D89"/>
  <c r="B89"/>
  <c r="I35" l="1"/>
  <c r="C36" s="1"/>
  <c r="A91"/>
  <c r="D90"/>
  <c r="B90"/>
  <c r="E36" l="1"/>
  <c r="H36"/>
  <c r="A92"/>
  <c r="D91"/>
  <c r="B91"/>
  <c r="F36" l="1"/>
  <c r="D92"/>
  <c r="A93"/>
  <c r="B92"/>
  <c r="G36" l="1"/>
  <c r="D93"/>
  <c r="A94"/>
  <c r="B93"/>
  <c r="I36" l="1"/>
  <c r="C37" s="1"/>
  <c r="D94"/>
  <c r="A95"/>
  <c r="B94"/>
  <c r="E37" l="1"/>
  <c r="H37"/>
  <c r="A96"/>
  <c r="D95"/>
  <c r="B95"/>
  <c r="F37" l="1"/>
  <c r="A97"/>
  <c r="B96"/>
  <c r="D96"/>
  <c r="G37" l="1"/>
  <c r="A98"/>
  <c r="D97"/>
  <c r="B97"/>
  <c r="I37" l="1"/>
  <c r="C38" s="1"/>
  <c r="A99"/>
  <c r="D98"/>
  <c r="B98"/>
  <c r="E38" l="1"/>
  <c r="H38"/>
  <c r="A100"/>
  <c r="D99"/>
  <c r="B99"/>
  <c r="F38" l="1"/>
  <c r="D100"/>
  <c r="B100"/>
  <c r="A101"/>
  <c r="G38" l="1"/>
  <c r="D101"/>
  <c r="B101"/>
  <c r="A102"/>
  <c r="I38" l="1"/>
  <c r="C39" s="1"/>
  <c r="D102"/>
  <c r="A103"/>
  <c r="B102"/>
  <c r="E39" l="1"/>
  <c r="H39"/>
  <c r="A104"/>
  <c r="D103"/>
  <c r="B103"/>
  <c r="F39" l="1"/>
  <c r="A105"/>
  <c r="D104"/>
  <c r="B104"/>
  <c r="G39" l="1"/>
  <c r="A106"/>
  <c r="D105"/>
  <c r="B105"/>
  <c r="I39" l="1"/>
  <c r="C40" s="1"/>
  <c r="D106"/>
  <c r="A107"/>
  <c r="B106"/>
  <c r="H40" l="1"/>
  <c r="E40"/>
  <c r="A108"/>
  <c r="D107"/>
  <c r="B107"/>
  <c r="F40" l="1"/>
  <c r="D108"/>
  <c r="A109"/>
  <c r="B108"/>
  <c r="G40" l="1"/>
  <c r="D109"/>
  <c r="A110"/>
  <c r="B109"/>
  <c r="I40" l="1"/>
  <c r="C41" s="1"/>
  <c r="D110"/>
  <c r="A111"/>
  <c r="B110"/>
  <c r="H41" l="1"/>
  <c r="E41"/>
  <c r="A112"/>
  <c r="D111"/>
  <c r="B111"/>
  <c r="F41" l="1"/>
  <c r="A113"/>
  <c r="B112"/>
  <c r="D112"/>
  <c r="G41" l="1"/>
  <c r="A114"/>
  <c r="B113"/>
  <c r="D113"/>
  <c r="I41" l="1"/>
  <c r="C42" s="1"/>
  <c r="D114"/>
  <c r="A115"/>
  <c r="B114"/>
  <c r="H42" l="1"/>
  <c r="E42"/>
  <c r="A116"/>
  <c r="D115"/>
  <c r="B115"/>
  <c r="F42" l="1"/>
  <c r="D116"/>
  <c r="B116"/>
  <c r="A117"/>
  <c r="G42" l="1"/>
  <c r="D117"/>
  <c r="A118"/>
  <c r="B117"/>
  <c r="I42" l="1"/>
  <c r="C43" s="1"/>
  <c r="D118"/>
  <c r="A119"/>
  <c r="B118"/>
  <c r="H43" l="1"/>
  <c r="E43"/>
  <c r="A120"/>
  <c r="D119"/>
  <c r="B119"/>
  <c r="F43" l="1"/>
  <c r="A121"/>
  <c r="D120"/>
  <c r="B120"/>
  <c r="G43" l="1"/>
  <c r="A122"/>
  <c r="D121"/>
  <c r="B121"/>
  <c r="I43" l="1"/>
  <c r="C44" s="1"/>
  <c r="D122"/>
  <c r="A123"/>
  <c r="B122"/>
  <c r="E44" l="1"/>
  <c r="H44"/>
  <c r="A124"/>
  <c r="D123"/>
  <c r="B123"/>
  <c r="F44" l="1"/>
  <c r="D124"/>
  <c r="A125"/>
  <c r="B124"/>
  <c r="G44" l="1"/>
  <c r="D125"/>
  <c r="A126"/>
  <c r="B125"/>
  <c r="I44" l="1"/>
  <c r="C45" s="1"/>
  <c r="D126"/>
  <c r="A127"/>
  <c r="B126"/>
  <c r="H45" l="1"/>
  <c r="E45"/>
  <c r="A128"/>
  <c r="D127"/>
  <c r="B127"/>
  <c r="F45" l="1"/>
  <c r="A129"/>
  <c r="B128"/>
  <c r="D128"/>
  <c r="G45" l="1"/>
  <c r="A130"/>
  <c r="B129"/>
  <c r="D129"/>
  <c r="I45" l="1"/>
  <c r="C46" s="1"/>
  <c r="D130"/>
  <c r="A131"/>
  <c r="B130"/>
  <c r="H46" l="1"/>
  <c r="E46"/>
  <c r="A132"/>
  <c r="D131"/>
  <c r="B131"/>
  <c r="F46" l="1"/>
  <c r="D132"/>
  <c r="A133"/>
  <c r="B132"/>
  <c r="G46" l="1"/>
  <c r="D133"/>
  <c r="A134"/>
  <c r="B133"/>
  <c r="I46" l="1"/>
  <c r="C47" s="1"/>
  <c r="D134"/>
  <c r="A135"/>
  <c r="B134"/>
  <c r="E47" l="1"/>
  <c r="H47"/>
  <c r="A136"/>
  <c r="D135"/>
  <c r="B135"/>
  <c r="F47" l="1"/>
  <c r="A137"/>
  <c r="D136"/>
  <c r="B136"/>
  <c r="G47" l="1"/>
  <c r="A138"/>
  <c r="D137"/>
  <c r="B137"/>
  <c r="I47" l="1"/>
  <c r="C48" s="1"/>
  <c r="D138"/>
  <c r="A139"/>
  <c r="B138"/>
  <c r="E48" l="1"/>
  <c r="H48"/>
  <c r="A140"/>
  <c r="D139"/>
  <c r="B139"/>
  <c r="F48" l="1"/>
  <c r="D140"/>
  <c r="A141"/>
  <c r="B140"/>
  <c r="G48" l="1"/>
  <c r="D141"/>
  <c r="A142"/>
  <c r="B141"/>
  <c r="I48" l="1"/>
  <c r="C49" s="1"/>
  <c r="D142"/>
  <c r="A143"/>
  <c r="B142"/>
  <c r="E49" l="1"/>
  <c r="H49"/>
  <c r="A144"/>
  <c r="D143"/>
  <c r="B143"/>
  <c r="F49" l="1"/>
  <c r="A145"/>
  <c r="B144"/>
  <c r="D144"/>
  <c r="G49" l="1"/>
  <c r="A146"/>
  <c r="B145"/>
  <c r="D145"/>
  <c r="I49" l="1"/>
  <c r="C50" s="1"/>
  <c r="D146"/>
  <c r="A147"/>
  <c r="B146"/>
  <c r="E50" l="1"/>
  <c r="H50"/>
  <c r="A148"/>
  <c r="D147"/>
  <c r="B147"/>
  <c r="F50" l="1"/>
  <c r="D148"/>
  <c r="A149"/>
  <c r="B148"/>
  <c r="G50" l="1"/>
  <c r="D149"/>
  <c r="A150"/>
  <c r="B149"/>
  <c r="I50" l="1"/>
  <c r="C51" s="1"/>
  <c r="D150"/>
  <c r="A151"/>
  <c r="B150"/>
  <c r="H51" l="1"/>
  <c r="E51"/>
  <c r="A152"/>
  <c r="D151"/>
  <c r="B151"/>
  <c r="F51" l="1"/>
  <c r="A153"/>
  <c r="D152"/>
  <c r="B152"/>
  <c r="G51" l="1"/>
  <c r="A154"/>
  <c r="D153"/>
  <c r="B153"/>
  <c r="I51" l="1"/>
  <c r="C52" s="1"/>
  <c r="D154"/>
  <c r="A155"/>
  <c r="B154"/>
  <c r="E52" l="1"/>
  <c r="H52"/>
  <c r="A156"/>
  <c r="D155"/>
  <c r="B155"/>
  <c r="F52" l="1"/>
  <c r="D156"/>
  <c r="A157"/>
  <c r="B156"/>
  <c r="G52" l="1"/>
  <c r="D157"/>
  <c r="A158"/>
  <c r="B157"/>
  <c r="I52" l="1"/>
  <c r="C53" s="1"/>
  <c r="D158"/>
  <c r="A159"/>
  <c r="B158"/>
  <c r="E53" l="1"/>
  <c r="H53"/>
  <c r="A160"/>
  <c r="D159"/>
  <c r="B159"/>
  <c r="F53" l="1"/>
  <c r="A161"/>
  <c r="B160"/>
  <c r="D160"/>
  <c r="G53" l="1"/>
  <c r="A162"/>
  <c r="D161"/>
  <c r="B161"/>
  <c r="I53" l="1"/>
  <c r="C54" s="1"/>
  <c r="D162"/>
  <c r="A163"/>
  <c r="B162"/>
  <c r="E54" l="1"/>
  <c r="H54"/>
  <c r="A164"/>
  <c r="D163"/>
  <c r="B163"/>
  <c r="F54" l="1"/>
  <c r="D164"/>
  <c r="B164"/>
  <c r="A165"/>
  <c r="G54" l="1"/>
  <c r="D165"/>
  <c r="B165"/>
  <c r="A166"/>
  <c r="I54" l="1"/>
  <c r="C55" s="1"/>
  <c r="D166"/>
  <c r="A167"/>
  <c r="B166"/>
  <c r="H55" l="1"/>
  <c r="E55"/>
  <c r="A168"/>
  <c r="D167"/>
  <c r="B167"/>
  <c r="F55" l="1"/>
  <c r="A169"/>
  <c r="D168"/>
  <c r="B168"/>
  <c r="G55" l="1"/>
  <c r="A170"/>
  <c r="D169"/>
  <c r="B169"/>
  <c r="I55" l="1"/>
  <c r="C56" s="1"/>
  <c r="D170"/>
  <c r="A171"/>
  <c r="B170"/>
  <c r="E56" l="1"/>
  <c r="H56"/>
  <c r="A172"/>
  <c r="D171"/>
  <c r="B171"/>
  <c r="F56" l="1"/>
  <c r="D172"/>
  <c r="A173"/>
  <c r="B172"/>
  <c r="G56" l="1"/>
  <c r="D173"/>
  <c r="A174"/>
  <c r="B173"/>
  <c r="I56" l="1"/>
  <c r="C57" s="1"/>
  <c r="D174"/>
  <c r="A175"/>
  <c r="B174"/>
  <c r="E57" l="1"/>
  <c r="H57"/>
  <c r="A176"/>
  <c r="D175"/>
  <c r="B175"/>
  <c r="F57" l="1"/>
  <c r="A177"/>
  <c r="B176"/>
  <c r="D176"/>
  <c r="G57" l="1"/>
  <c r="A178"/>
  <c r="B177"/>
  <c r="D177"/>
  <c r="I57" l="1"/>
  <c r="C58" s="1"/>
  <c r="D178"/>
  <c r="A179"/>
  <c r="B178"/>
  <c r="E58" l="1"/>
  <c r="H58"/>
  <c r="A180"/>
  <c r="D179"/>
  <c r="B179"/>
  <c r="F58" l="1"/>
  <c r="D180"/>
  <c r="B180"/>
  <c r="A181"/>
  <c r="G58" l="1"/>
  <c r="D181"/>
  <c r="A182"/>
  <c r="B181"/>
  <c r="I58" l="1"/>
  <c r="C59" s="1"/>
  <c r="D182"/>
  <c r="A183"/>
  <c r="B182"/>
  <c r="H59" l="1"/>
  <c r="E59"/>
  <c r="A184"/>
  <c r="D183"/>
  <c r="B183"/>
  <c r="F59" l="1"/>
  <c r="A185"/>
  <c r="D184"/>
  <c r="B184"/>
  <c r="G59" l="1"/>
  <c r="A186"/>
  <c r="D185"/>
  <c r="B185"/>
  <c r="I59" l="1"/>
  <c r="C60" s="1"/>
  <c r="D186"/>
  <c r="A187"/>
  <c r="B186"/>
  <c r="E60" l="1"/>
  <c r="H60"/>
  <c r="A188"/>
  <c r="D187"/>
  <c r="B187"/>
  <c r="F60" l="1"/>
  <c r="D188"/>
  <c r="A189"/>
  <c r="B188"/>
  <c r="G60" l="1"/>
  <c r="D189"/>
  <c r="A190"/>
  <c r="B189"/>
  <c r="I60" l="1"/>
  <c r="C61" s="1"/>
  <c r="D190"/>
  <c r="A191"/>
  <c r="B190"/>
  <c r="E61" l="1"/>
  <c r="H61"/>
  <c r="A192"/>
  <c r="D191"/>
  <c r="B191"/>
  <c r="F61" l="1"/>
  <c r="A193"/>
  <c r="B192"/>
  <c r="D192"/>
  <c r="G61" l="1"/>
  <c r="A194"/>
  <c r="B193"/>
  <c r="D193"/>
  <c r="I61" l="1"/>
  <c r="C62" s="1"/>
  <c r="D194"/>
  <c r="A195"/>
  <c r="B194"/>
  <c r="E62" l="1"/>
  <c r="H62"/>
  <c r="A196"/>
  <c r="D195"/>
  <c r="B195"/>
  <c r="F62" l="1"/>
  <c r="D196"/>
  <c r="A197"/>
  <c r="B196"/>
  <c r="G62" l="1"/>
  <c r="D197"/>
  <c r="A198"/>
  <c r="B197"/>
  <c r="I62" l="1"/>
  <c r="C63" s="1"/>
  <c r="D198"/>
  <c r="A199"/>
  <c r="B198"/>
  <c r="E63" l="1"/>
  <c r="H63"/>
  <c r="A200"/>
  <c r="D199"/>
  <c r="B199"/>
  <c r="F63" l="1"/>
  <c r="A201"/>
  <c r="D200"/>
  <c r="B200"/>
  <c r="G63" l="1"/>
  <c r="A202"/>
  <c r="D201"/>
  <c r="B201"/>
  <c r="I63" l="1"/>
  <c r="C64" s="1"/>
  <c r="D202"/>
  <c r="A203"/>
  <c r="B202"/>
  <c r="E64" l="1"/>
  <c r="H64"/>
  <c r="A204"/>
  <c r="D203"/>
  <c r="B203"/>
  <c r="F64" l="1"/>
  <c r="D204"/>
  <c r="A205"/>
  <c r="B204"/>
  <c r="G64" l="1"/>
  <c r="D205"/>
  <c r="A206"/>
  <c r="B205"/>
  <c r="I64" l="1"/>
  <c r="C65" s="1"/>
  <c r="D206"/>
  <c r="A207"/>
  <c r="B206"/>
  <c r="E65" l="1"/>
  <c r="H65"/>
  <c r="A208"/>
  <c r="D207"/>
  <c r="B207"/>
  <c r="F65" l="1"/>
  <c r="A209"/>
  <c r="B208"/>
  <c r="D208"/>
  <c r="G65" l="1"/>
  <c r="A210"/>
  <c r="B209"/>
  <c r="D209"/>
  <c r="I65" l="1"/>
  <c r="C66" s="1"/>
  <c r="D210"/>
  <c r="A211"/>
  <c r="B210"/>
  <c r="E66" l="1"/>
  <c r="H66"/>
  <c r="A212"/>
  <c r="D211"/>
  <c r="B211"/>
  <c r="F66" l="1"/>
  <c r="D212"/>
  <c r="A213"/>
  <c r="B212"/>
  <c r="G66" l="1"/>
  <c r="D213"/>
  <c r="A214"/>
  <c r="B213"/>
  <c r="I66" l="1"/>
  <c r="C67" s="1"/>
  <c r="D214"/>
  <c r="A215"/>
  <c r="B214"/>
  <c r="E67" l="1"/>
  <c r="H67"/>
  <c r="A216"/>
  <c r="D215"/>
  <c r="B215"/>
  <c r="F67" l="1"/>
  <c r="A217"/>
  <c r="D216"/>
  <c r="B216"/>
  <c r="G67" l="1"/>
  <c r="A218"/>
  <c r="D217"/>
  <c r="B217"/>
  <c r="I67" l="1"/>
  <c r="C68" s="1"/>
  <c r="D218"/>
  <c r="A219"/>
  <c r="B218"/>
  <c r="E68" l="1"/>
  <c r="H68"/>
  <c r="A220"/>
  <c r="D219"/>
  <c r="B219"/>
  <c r="F68" l="1"/>
  <c r="D220"/>
  <c r="A221"/>
  <c r="B220"/>
  <c r="G68" l="1"/>
  <c r="D221"/>
  <c r="A222"/>
  <c r="B221"/>
  <c r="I68" l="1"/>
  <c r="C69" s="1"/>
  <c r="D222"/>
  <c r="A223"/>
  <c r="B222"/>
  <c r="H69" l="1"/>
  <c r="E69"/>
  <c r="A224"/>
  <c r="D223"/>
  <c r="B223"/>
  <c r="F69" l="1"/>
  <c r="A225"/>
  <c r="B224"/>
  <c r="D224"/>
  <c r="G69" l="1"/>
  <c r="A226"/>
  <c r="D225"/>
  <c r="B225"/>
  <c r="I69" l="1"/>
  <c r="C70" s="1"/>
  <c r="D226"/>
  <c r="A227"/>
  <c r="B226"/>
  <c r="H70" l="1"/>
  <c r="E70"/>
  <c r="A228"/>
  <c r="D227"/>
  <c r="B227"/>
  <c r="F70" l="1"/>
  <c r="D228"/>
  <c r="A229"/>
  <c r="B228"/>
  <c r="G70" l="1"/>
  <c r="D229"/>
  <c r="B229"/>
  <c r="A230"/>
  <c r="I70" l="1"/>
  <c r="C71" s="1"/>
  <c r="D230"/>
  <c r="A231"/>
  <c r="B230"/>
  <c r="E71" l="1"/>
  <c r="H71"/>
  <c r="A232"/>
  <c r="D231"/>
  <c r="B231"/>
  <c r="F71" l="1"/>
  <c r="A233"/>
  <c r="D232"/>
  <c r="B232"/>
  <c r="G71" l="1"/>
  <c r="A234"/>
  <c r="D233"/>
  <c r="B233"/>
  <c r="I71" l="1"/>
  <c r="C72" s="1"/>
  <c r="D234"/>
  <c r="A235"/>
  <c r="B234"/>
  <c r="E72" l="1"/>
  <c r="H72"/>
  <c r="A236"/>
  <c r="D235"/>
  <c r="B235"/>
  <c r="F72" l="1"/>
  <c r="D236"/>
  <c r="A237"/>
  <c r="B236"/>
  <c r="G72" l="1"/>
  <c r="D237"/>
  <c r="A238"/>
  <c r="B237"/>
  <c r="I72" l="1"/>
  <c r="C73" s="1"/>
  <c r="D238"/>
  <c r="A239"/>
  <c r="B238"/>
  <c r="H73" l="1"/>
  <c r="E73"/>
  <c r="A240"/>
  <c r="D239"/>
  <c r="B239"/>
  <c r="F73" l="1"/>
  <c r="A241"/>
  <c r="B240"/>
  <c r="D240"/>
  <c r="G73" l="1"/>
  <c r="A242"/>
  <c r="B241"/>
  <c r="D241"/>
  <c r="I73" l="1"/>
  <c r="C74" s="1"/>
  <c r="D242"/>
  <c r="A243"/>
  <c r="B242"/>
  <c r="E74" l="1"/>
  <c r="H74"/>
  <c r="A244"/>
  <c r="D243"/>
  <c r="B243"/>
  <c r="F74" l="1"/>
  <c r="D244"/>
  <c r="B244"/>
  <c r="A245"/>
  <c r="G74" l="1"/>
  <c r="D245"/>
  <c r="A246"/>
  <c r="B245"/>
  <c r="I74" l="1"/>
  <c r="C75" s="1"/>
  <c r="D246"/>
  <c r="A247"/>
  <c r="B246"/>
  <c r="H75" l="1"/>
  <c r="E75"/>
  <c r="A248"/>
  <c r="D247"/>
  <c r="B247"/>
  <c r="F75" l="1"/>
  <c r="A249"/>
  <c r="D248"/>
  <c r="B248"/>
  <c r="G75" l="1"/>
  <c r="A250"/>
  <c r="D249"/>
  <c r="B249"/>
  <c r="I75" l="1"/>
  <c r="C76" s="1"/>
  <c r="D250"/>
  <c r="A251"/>
  <c r="B250"/>
  <c r="H76" l="1"/>
  <c r="E76"/>
  <c r="A252"/>
  <c r="D251"/>
  <c r="B251"/>
  <c r="F76" l="1"/>
  <c r="D252"/>
  <c r="A253"/>
  <c r="B252"/>
  <c r="G76" l="1"/>
  <c r="D253"/>
  <c r="A254"/>
  <c r="B253"/>
  <c r="I76" l="1"/>
  <c r="C77" s="1"/>
  <c r="D254"/>
  <c r="A255"/>
  <c r="B254"/>
  <c r="H77" l="1"/>
  <c r="E77"/>
  <c r="A256"/>
  <c r="D255"/>
  <c r="B255"/>
  <c r="F77" l="1"/>
  <c r="A257"/>
  <c r="B256"/>
  <c r="D256"/>
  <c r="G77" l="1"/>
  <c r="A258"/>
  <c r="B257"/>
  <c r="D257"/>
  <c r="I77" l="1"/>
  <c r="C78" s="1"/>
  <c r="D258"/>
  <c r="A259"/>
  <c r="B258"/>
  <c r="E78" l="1"/>
  <c r="H78"/>
  <c r="A260"/>
  <c r="D259"/>
  <c r="B259"/>
  <c r="F78" l="1"/>
  <c r="D260"/>
  <c r="A261"/>
  <c r="B260"/>
  <c r="G78" l="1"/>
  <c r="D261"/>
  <c r="A262"/>
  <c r="B261"/>
  <c r="I78" l="1"/>
  <c r="C79" s="1"/>
  <c r="D262"/>
  <c r="A263"/>
  <c r="B262"/>
  <c r="E79" l="1"/>
  <c r="H79"/>
  <c r="A264"/>
  <c r="D263"/>
  <c r="B263"/>
  <c r="F79" l="1"/>
  <c r="A265"/>
  <c r="D264"/>
  <c r="B264"/>
  <c r="G79" l="1"/>
  <c r="A266"/>
  <c r="D265"/>
  <c r="B265"/>
  <c r="I79" l="1"/>
  <c r="C80" s="1"/>
  <c r="D266"/>
  <c r="A267"/>
  <c r="B266"/>
  <c r="H80" l="1"/>
  <c r="E80"/>
  <c r="A268"/>
  <c r="D267"/>
  <c r="B267"/>
  <c r="F80" l="1"/>
  <c r="D268"/>
  <c r="A269"/>
  <c r="B268"/>
  <c r="G80" l="1"/>
  <c r="D269"/>
  <c r="A270"/>
  <c r="B269"/>
  <c r="I80" l="1"/>
  <c r="C81" s="1"/>
  <c r="D270"/>
  <c r="A271"/>
  <c r="B270"/>
  <c r="H81" l="1"/>
  <c r="E81"/>
  <c r="A272"/>
  <c r="D271"/>
  <c r="B271"/>
  <c r="F81" l="1"/>
  <c r="A273"/>
  <c r="B272"/>
  <c r="D272"/>
  <c r="G81" l="1"/>
  <c r="A274"/>
  <c r="B273"/>
  <c r="D273"/>
  <c r="I81" l="1"/>
  <c r="C82" s="1"/>
  <c r="D274"/>
  <c r="A275"/>
  <c r="B274"/>
  <c r="H82" l="1"/>
  <c r="E82"/>
  <c r="A276"/>
  <c r="D275"/>
  <c r="B275"/>
  <c r="F82" l="1"/>
  <c r="D276"/>
  <c r="A277"/>
  <c r="B276"/>
  <c r="G82" l="1"/>
  <c r="D277"/>
  <c r="A278"/>
  <c r="B277"/>
  <c r="I82" l="1"/>
  <c r="C83" s="1"/>
  <c r="D278"/>
  <c r="A279"/>
  <c r="B278"/>
  <c r="E83" l="1"/>
  <c r="H83"/>
  <c r="A280"/>
  <c r="D279"/>
  <c r="B279"/>
  <c r="F83" l="1"/>
  <c r="A281"/>
  <c r="D280"/>
  <c r="B280"/>
  <c r="G83" l="1"/>
  <c r="A282"/>
  <c r="D281"/>
  <c r="B281"/>
  <c r="I83" l="1"/>
  <c r="C84" s="1"/>
  <c r="D282"/>
  <c r="A283"/>
  <c r="B282"/>
  <c r="H84" l="1"/>
  <c r="E84"/>
  <c r="A284"/>
  <c r="D283"/>
  <c r="B283"/>
  <c r="F84" l="1"/>
  <c r="D284"/>
  <c r="A285"/>
  <c r="B284"/>
  <c r="G84" l="1"/>
  <c r="D285"/>
  <c r="A286"/>
  <c r="B285"/>
  <c r="I84" l="1"/>
  <c r="C85" s="1"/>
  <c r="D286"/>
  <c r="A287"/>
  <c r="B286"/>
  <c r="E85" l="1"/>
  <c r="H85"/>
  <c r="A288"/>
  <c r="D287"/>
  <c r="B287"/>
  <c r="F85" l="1"/>
  <c r="A289"/>
  <c r="B288"/>
  <c r="D288"/>
  <c r="G85" l="1"/>
  <c r="A290"/>
  <c r="D289"/>
  <c r="B289"/>
  <c r="I85" l="1"/>
  <c r="C86" s="1"/>
  <c r="D290"/>
  <c r="A291"/>
  <c r="B290"/>
  <c r="H86" l="1"/>
  <c r="E86"/>
  <c r="A292"/>
  <c r="D291"/>
  <c r="B291"/>
  <c r="F86" l="1"/>
  <c r="D292"/>
  <c r="A293"/>
  <c r="B292"/>
  <c r="G86" l="1"/>
  <c r="D293"/>
  <c r="B293"/>
  <c r="A294"/>
  <c r="I86" l="1"/>
  <c r="C87" s="1"/>
  <c r="D294"/>
  <c r="A295"/>
  <c r="B294"/>
  <c r="E87" l="1"/>
  <c r="H87"/>
  <c r="A296"/>
  <c r="D295"/>
  <c r="B295"/>
  <c r="F87" l="1"/>
  <c r="A297"/>
  <c r="D296"/>
  <c r="B296"/>
  <c r="G87" l="1"/>
  <c r="A298"/>
  <c r="D297"/>
  <c r="B297"/>
  <c r="I87" l="1"/>
  <c r="C88" s="1"/>
  <c r="D298"/>
  <c r="A299"/>
  <c r="B298"/>
  <c r="H88" l="1"/>
  <c r="E88"/>
  <c r="A300"/>
  <c r="D299"/>
  <c r="B299"/>
  <c r="F88" l="1"/>
  <c r="D300"/>
  <c r="A301"/>
  <c r="B300"/>
  <c r="G88" l="1"/>
  <c r="D301"/>
  <c r="A302"/>
  <c r="B301"/>
  <c r="I88" l="1"/>
  <c r="C89" s="1"/>
  <c r="D302"/>
  <c r="A303"/>
  <c r="B302"/>
  <c r="E89" l="1"/>
  <c r="H89"/>
  <c r="A304"/>
  <c r="D303"/>
  <c r="B303"/>
  <c r="F89" l="1"/>
  <c r="A305"/>
  <c r="B304"/>
  <c r="D304"/>
  <c r="G89" l="1"/>
  <c r="A306"/>
  <c r="B305"/>
  <c r="D305"/>
  <c r="I89" l="1"/>
  <c r="C90" s="1"/>
  <c r="D306"/>
  <c r="A307"/>
  <c r="B306"/>
  <c r="E90" l="1"/>
  <c r="H90"/>
  <c r="A308"/>
  <c r="D307"/>
  <c r="B307"/>
  <c r="F90" l="1"/>
  <c r="D308"/>
  <c r="B308"/>
  <c r="A309"/>
  <c r="G90" l="1"/>
  <c r="D309"/>
  <c r="A310"/>
  <c r="B309"/>
  <c r="I90" l="1"/>
  <c r="C91" s="1"/>
  <c r="D310"/>
  <c r="A311"/>
  <c r="B310"/>
  <c r="E91" l="1"/>
  <c r="H91"/>
  <c r="A312"/>
  <c r="D311"/>
  <c r="B311"/>
  <c r="F91" l="1"/>
  <c r="A313"/>
  <c r="D312"/>
  <c r="B312"/>
  <c r="G91" l="1"/>
  <c r="A314"/>
  <c r="D313"/>
  <c r="B313"/>
  <c r="I91" l="1"/>
  <c r="C92" s="1"/>
  <c r="D314"/>
  <c r="A315"/>
  <c r="B314"/>
  <c r="E92" l="1"/>
  <c r="H92"/>
  <c r="A316"/>
  <c r="D315"/>
  <c r="B315"/>
  <c r="F92" l="1"/>
  <c r="D316"/>
  <c r="A317"/>
  <c r="B316"/>
  <c r="G92" l="1"/>
  <c r="D317"/>
  <c r="A318"/>
  <c r="B317"/>
  <c r="I92" l="1"/>
  <c r="C93" s="1"/>
  <c r="D318"/>
  <c r="A319"/>
  <c r="B318"/>
  <c r="H93" l="1"/>
  <c r="E93"/>
  <c r="A320"/>
  <c r="D319"/>
  <c r="B319"/>
  <c r="F93" l="1"/>
  <c r="A321"/>
  <c r="B320"/>
  <c r="D320"/>
  <c r="G93" l="1"/>
  <c r="A322"/>
  <c r="B321"/>
  <c r="D321"/>
  <c r="I93" l="1"/>
  <c r="C94" s="1"/>
  <c r="D322"/>
  <c r="A323"/>
  <c r="B322"/>
  <c r="H94" l="1"/>
  <c r="E94"/>
  <c r="A324"/>
  <c r="D323"/>
  <c r="B323"/>
  <c r="F94" l="1"/>
  <c r="D324"/>
  <c r="A325"/>
  <c r="B324"/>
  <c r="G94" l="1"/>
  <c r="D325"/>
  <c r="A326"/>
  <c r="B325"/>
  <c r="I94" l="1"/>
  <c r="C95" s="1"/>
  <c r="D326"/>
  <c r="A327"/>
  <c r="B326"/>
  <c r="H95" l="1"/>
  <c r="E95"/>
  <c r="A328"/>
  <c r="D327"/>
  <c r="B327"/>
  <c r="F95" l="1"/>
  <c r="A329"/>
  <c r="D328"/>
  <c r="B328"/>
  <c r="G95" l="1"/>
  <c r="A330"/>
  <c r="D329"/>
  <c r="B329"/>
  <c r="I95" l="1"/>
  <c r="C96" s="1"/>
  <c r="D330"/>
  <c r="A331"/>
  <c r="B330"/>
  <c r="E96" l="1"/>
  <c r="H96"/>
  <c r="A332"/>
  <c r="D331"/>
  <c r="B331"/>
  <c r="F96" l="1"/>
  <c r="D332"/>
  <c r="A333"/>
  <c r="B332"/>
  <c r="G96" l="1"/>
  <c r="D333"/>
  <c r="A334"/>
  <c r="B333"/>
  <c r="I96" l="1"/>
  <c r="C97" s="1"/>
  <c r="D334"/>
  <c r="A335"/>
  <c r="B334"/>
  <c r="E97" l="1"/>
  <c r="H97"/>
  <c r="A336"/>
  <c r="D335"/>
  <c r="B335"/>
  <c r="F97" l="1"/>
  <c r="A337"/>
  <c r="B336"/>
  <c r="D336"/>
  <c r="G97" l="1"/>
  <c r="A338"/>
  <c r="B337"/>
  <c r="D337"/>
  <c r="I97" l="1"/>
  <c r="C98" s="1"/>
  <c r="D338"/>
  <c r="A339"/>
  <c r="B338"/>
  <c r="H98" l="1"/>
  <c r="E98"/>
  <c r="A340"/>
  <c r="D339"/>
  <c r="B339"/>
  <c r="F98" l="1"/>
  <c r="D340"/>
  <c r="A341"/>
  <c r="B340"/>
  <c r="G98" l="1"/>
  <c r="D341"/>
  <c r="A342"/>
  <c r="B341"/>
  <c r="I98" l="1"/>
  <c r="C99" s="1"/>
  <c r="D342"/>
  <c r="A343"/>
  <c r="B342"/>
  <c r="H99" l="1"/>
  <c r="E99"/>
  <c r="A344"/>
  <c r="D343"/>
  <c r="B343"/>
  <c r="F99" l="1"/>
  <c r="A345"/>
  <c r="D344"/>
  <c r="B344"/>
  <c r="G99" l="1"/>
  <c r="A346"/>
  <c r="D345"/>
  <c r="B345"/>
  <c r="I99" l="1"/>
  <c r="C100" s="1"/>
  <c r="D346"/>
  <c r="A347"/>
  <c r="B346"/>
  <c r="E100" l="1"/>
  <c r="H100"/>
  <c r="A348"/>
  <c r="D347"/>
  <c r="B347"/>
  <c r="F100" l="1"/>
  <c r="D348"/>
  <c r="A349"/>
  <c r="B348"/>
  <c r="G100" l="1"/>
  <c r="D349"/>
  <c r="A350"/>
  <c r="B349"/>
  <c r="I100" l="1"/>
  <c r="C101" s="1"/>
  <c r="D350"/>
  <c r="A351"/>
  <c r="B350"/>
  <c r="E101" l="1"/>
  <c r="H101"/>
  <c r="A352"/>
  <c r="D351"/>
  <c r="B351"/>
  <c r="F101" l="1"/>
  <c r="A353"/>
  <c r="B352"/>
  <c r="D352"/>
  <c r="G101" l="1"/>
  <c r="A354"/>
  <c r="D353"/>
  <c r="B353"/>
  <c r="I101" l="1"/>
  <c r="C102" s="1"/>
  <c r="D354"/>
  <c r="A355"/>
  <c r="B354"/>
  <c r="H102" l="1"/>
  <c r="E102"/>
  <c r="A356"/>
  <c r="D355"/>
  <c r="B355"/>
  <c r="F102" l="1"/>
  <c r="D356"/>
  <c r="A357"/>
  <c r="B356"/>
  <c r="G102" l="1"/>
  <c r="D357"/>
  <c r="B357"/>
  <c r="A358"/>
  <c r="I102" l="1"/>
  <c r="C103" s="1"/>
  <c r="D358"/>
  <c r="A359"/>
  <c r="B358"/>
  <c r="E103" l="1"/>
  <c r="H103"/>
  <c r="A360"/>
  <c r="D359"/>
  <c r="B359"/>
  <c r="F103" l="1"/>
  <c r="A361"/>
  <c r="D360"/>
  <c r="B360"/>
  <c r="G103" l="1"/>
  <c r="A362"/>
  <c r="D361"/>
  <c r="B361"/>
  <c r="I103" l="1"/>
  <c r="C104" s="1"/>
  <c r="D362"/>
  <c r="A363"/>
  <c r="B362"/>
  <c r="E104" l="1"/>
  <c r="H104"/>
  <c r="A364"/>
  <c r="D363"/>
  <c r="B363"/>
  <c r="F104" l="1"/>
  <c r="D364"/>
  <c r="A365"/>
  <c r="B364"/>
  <c r="G104" l="1"/>
  <c r="D365"/>
  <c r="A366"/>
  <c r="B365"/>
  <c r="I104" l="1"/>
  <c r="C105" s="1"/>
  <c r="D366"/>
  <c r="A367"/>
  <c r="B366"/>
  <c r="E105" l="1"/>
  <c r="H105"/>
  <c r="A368"/>
  <c r="D367"/>
  <c r="B367"/>
  <c r="F105" l="1"/>
  <c r="A369"/>
  <c r="B368"/>
  <c r="D368"/>
  <c r="G105" l="1"/>
  <c r="A370"/>
  <c r="B369"/>
  <c r="D369"/>
  <c r="I105" l="1"/>
  <c r="C106" s="1"/>
  <c r="D370"/>
  <c r="A371"/>
  <c r="B370"/>
  <c r="H106" l="1"/>
  <c r="E106"/>
  <c r="A372"/>
  <c r="D371"/>
  <c r="B371"/>
  <c r="F106" l="1"/>
  <c r="D372"/>
  <c r="B372"/>
  <c r="A373"/>
  <c r="G106" l="1"/>
  <c r="D373"/>
  <c r="A374"/>
  <c r="B373"/>
  <c r="I106" l="1"/>
  <c r="C107" s="1"/>
  <c r="D374"/>
  <c r="A375"/>
  <c r="B374"/>
  <c r="E107" l="1"/>
  <c r="H107"/>
  <c r="A376"/>
  <c r="D375"/>
  <c r="B375"/>
  <c r="F107" l="1"/>
  <c r="A377"/>
  <c r="D376"/>
  <c r="B376"/>
  <c r="G107" l="1"/>
  <c r="A378"/>
  <c r="D377"/>
  <c r="B377"/>
  <c r="I107" l="1"/>
  <c r="C108" s="1"/>
  <c r="D378"/>
  <c r="B378"/>
  <c r="E108" l="1"/>
  <c r="H108"/>
  <c r="F108" l="1"/>
  <c r="G108" l="1"/>
  <c r="I108" l="1"/>
  <c r="C109" s="1"/>
  <c r="E109" l="1"/>
  <c r="H109"/>
  <c r="F109" l="1"/>
  <c r="G109" l="1"/>
  <c r="I109" l="1"/>
  <c r="C110" s="1"/>
  <c r="E110" l="1"/>
  <c r="H110"/>
  <c r="F110" l="1"/>
  <c r="G110" l="1"/>
  <c r="I110" l="1"/>
  <c r="C111" s="1"/>
  <c r="H111" l="1"/>
  <c r="E111"/>
  <c r="F111" l="1"/>
  <c r="G111" l="1"/>
  <c r="I111" l="1"/>
  <c r="C112" s="1"/>
  <c r="E112" l="1"/>
  <c r="H112"/>
  <c r="F112" l="1"/>
  <c r="G112" l="1"/>
  <c r="I112" l="1"/>
  <c r="C113" s="1"/>
  <c r="E113" l="1"/>
  <c r="H113"/>
  <c r="F113" l="1"/>
  <c r="G113" l="1"/>
  <c r="I113" l="1"/>
  <c r="C114" s="1"/>
  <c r="E114" l="1"/>
  <c r="H114"/>
  <c r="F114" l="1"/>
  <c r="G114" l="1"/>
  <c r="I114" l="1"/>
  <c r="C115" s="1"/>
  <c r="H115" l="1"/>
  <c r="E115"/>
  <c r="F115" l="1"/>
  <c r="G115" l="1"/>
  <c r="I115" l="1"/>
  <c r="C116" s="1"/>
  <c r="E116" l="1"/>
  <c r="H116"/>
  <c r="F116" l="1"/>
  <c r="G116" l="1"/>
  <c r="I116" l="1"/>
  <c r="C117" s="1"/>
  <c r="H117" l="1"/>
  <c r="E117"/>
  <c r="F117" l="1"/>
  <c r="G117" l="1"/>
  <c r="I117" l="1"/>
  <c r="C118" s="1"/>
  <c r="H118" l="1"/>
  <c r="E118"/>
  <c r="F118" l="1"/>
  <c r="G118" l="1"/>
  <c r="I118" l="1"/>
  <c r="C119" s="1"/>
  <c r="H119" l="1"/>
  <c r="E119"/>
  <c r="F119" l="1"/>
  <c r="G119" l="1"/>
  <c r="I119" l="1"/>
  <c r="C120" s="1"/>
  <c r="E120" l="1"/>
  <c r="H120"/>
  <c r="F120" l="1"/>
  <c r="G120" l="1"/>
  <c r="I120" l="1"/>
  <c r="C121" s="1"/>
  <c r="E121" l="1"/>
  <c r="H121"/>
  <c r="F121" l="1"/>
  <c r="G121" l="1"/>
  <c r="I121" l="1"/>
  <c r="C122" s="1"/>
  <c r="H122" l="1"/>
  <c r="E122"/>
  <c r="F122" l="1"/>
  <c r="G122" l="1"/>
  <c r="I122" l="1"/>
  <c r="C123" s="1"/>
  <c r="E123" l="1"/>
  <c r="H123"/>
  <c r="F123" l="1"/>
  <c r="G123" l="1"/>
  <c r="I123" l="1"/>
  <c r="C124" s="1"/>
  <c r="E124" l="1"/>
  <c r="H124"/>
  <c r="F124" l="1"/>
  <c r="G124" l="1"/>
  <c r="I124" l="1"/>
  <c r="C125" s="1"/>
  <c r="H125" l="1"/>
  <c r="E125"/>
  <c r="F125" l="1"/>
  <c r="G125" l="1"/>
  <c r="I125" l="1"/>
  <c r="C126" s="1"/>
  <c r="H126" l="1"/>
  <c r="E126"/>
  <c r="F126" l="1"/>
  <c r="G126" l="1"/>
  <c r="I126" l="1"/>
  <c r="C127" s="1"/>
  <c r="H127" l="1"/>
  <c r="E127"/>
  <c r="F127" l="1"/>
  <c r="G127" l="1"/>
  <c r="I127" l="1"/>
  <c r="C128" s="1"/>
  <c r="E128" l="1"/>
  <c r="H128"/>
  <c r="F128" l="1"/>
  <c r="G128" l="1"/>
  <c r="I128" l="1"/>
  <c r="C129" s="1"/>
  <c r="H129" l="1"/>
  <c r="E129"/>
  <c r="F129" l="1"/>
  <c r="G129" l="1"/>
  <c r="I129" l="1"/>
  <c r="C130" s="1"/>
  <c r="E130" l="1"/>
  <c r="H130"/>
  <c r="F130" l="1"/>
  <c r="G130" l="1"/>
  <c r="I130" l="1"/>
  <c r="C131" s="1"/>
  <c r="H131" l="1"/>
  <c r="E131"/>
  <c r="F131" l="1"/>
  <c r="G131" l="1"/>
  <c r="I131" l="1"/>
  <c r="C132" s="1"/>
  <c r="H132" l="1"/>
  <c r="E132"/>
  <c r="F132" l="1"/>
  <c r="G132" l="1"/>
  <c r="I132" l="1"/>
  <c r="C133" s="1"/>
  <c r="H133" l="1"/>
  <c r="E133"/>
  <c r="F133" l="1"/>
  <c r="G133" l="1"/>
  <c r="I133" l="1"/>
  <c r="C134" s="1"/>
  <c r="H134" l="1"/>
  <c r="E134"/>
  <c r="F134" l="1"/>
  <c r="G134" l="1"/>
  <c r="I134" l="1"/>
  <c r="C135" s="1"/>
  <c r="H135" l="1"/>
  <c r="E135"/>
  <c r="F135" l="1"/>
  <c r="G135" l="1"/>
  <c r="I135" l="1"/>
  <c r="C136" s="1"/>
  <c r="E136" l="1"/>
  <c r="H136"/>
  <c r="F136" l="1"/>
  <c r="G136" l="1"/>
  <c r="I136" l="1"/>
  <c r="C137" s="1"/>
  <c r="H137" l="1"/>
  <c r="E137"/>
  <c r="F137" l="1"/>
  <c r="G137" l="1"/>
  <c r="I137" l="1"/>
  <c r="C138" s="1"/>
  <c r="E138" l="1"/>
  <c r="H138"/>
  <c r="F138" l="1"/>
  <c r="G138" l="1"/>
  <c r="I138" l="1"/>
  <c r="C139" s="1"/>
  <c r="H139" l="1"/>
  <c r="E139"/>
  <c r="F139" l="1"/>
  <c r="G139" l="1"/>
  <c r="I139" l="1"/>
  <c r="C140" s="1"/>
  <c r="H140" l="1"/>
  <c r="E140"/>
  <c r="F140" l="1"/>
  <c r="G140" l="1"/>
  <c r="I140" l="1"/>
  <c r="C141" s="1"/>
  <c r="H141" l="1"/>
  <c r="E141"/>
  <c r="F141" l="1"/>
  <c r="G141" l="1"/>
  <c r="I141" l="1"/>
  <c r="C142" s="1"/>
  <c r="H142" l="1"/>
  <c r="E142"/>
  <c r="F142" l="1"/>
  <c r="G142" l="1"/>
  <c r="I142" l="1"/>
  <c r="C143" s="1"/>
  <c r="H143" l="1"/>
  <c r="E143"/>
  <c r="F143" l="1"/>
  <c r="G143" l="1"/>
  <c r="I143" l="1"/>
  <c r="C144" s="1"/>
  <c r="E144" l="1"/>
  <c r="H144"/>
  <c r="F144" l="1"/>
  <c r="G144" l="1"/>
  <c r="I144" l="1"/>
  <c r="C145" s="1"/>
  <c r="H145" l="1"/>
  <c r="E145"/>
  <c r="F145" l="1"/>
  <c r="G145" l="1"/>
  <c r="I145" l="1"/>
  <c r="C146" s="1"/>
  <c r="E146" l="1"/>
  <c r="H146"/>
  <c r="F146" l="1"/>
  <c r="G146" l="1"/>
  <c r="I146" l="1"/>
  <c r="C147" s="1"/>
  <c r="H147" l="1"/>
  <c r="E147"/>
  <c r="F147" l="1"/>
  <c r="G147" l="1"/>
  <c r="I147" l="1"/>
  <c r="C148" s="1"/>
  <c r="H148" l="1"/>
  <c r="E148"/>
  <c r="F148" l="1"/>
  <c r="G148" l="1"/>
  <c r="I148" l="1"/>
  <c r="C149" s="1"/>
  <c r="H149" l="1"/>
  <c r="E149"/>
  <c r="F149" l="1"/>
  <c r="G149" l="1"/>
  <c r="I149" l="1"/>
  <c r="C150" s="1"/>
  <c r="H150" l="1"/>
  <c r="E150"/>
  <c r="F150" l="1"/>
  <c r="G150" l="1"/>
  <c r="I150" l="1"/>
  <c r="C151" s="1"/>
  <c r="E151" l="1"/>
  <c r="H151"/>
  <c r="F151" l="1"/>
  <c r="G151" l="1"/>
  <c r="I151" l="1"/>
  <c r="C152" s="1"/>
  <c r="E152" l="1"/>
  <c r="H152"/>
  <c r="F152" l="1"/>
  <c r="G152" l="1"/>
  <c r="I152" l="1"/>
  <c r="C153" s="1"/>
  <c r="H153" l="1"/>
  <c r="E153"/>
  <c r="F153" l="1"/>
  <c r="G153" l="1"/>
  <c r="I153" l="1"/>
  <c r="C154" s="1"/>
  <c r="H154" l="1"/>
  <c r="E154"/>
  <c r="F154" l="1"/>
  <c r="G154" l="1"/>
  <c r="I154" l="1"/>
  <c r="C155" s="1"/>
  <c r="H155" l="1"/>
  <c r="E155"/>
  <c r="F155" l="1"/>
  <c r="G155" l="1"/>
  <c r="I155" l="1"/>
  <c r="C156" s="1"/>
  <c r="E156" l="1"/>
  <c r="H156"/>
  <c r="F156" l="1"/>
  <c r="G156" l="1"/>
  <c r="I156" l="1"/>
  <c r="C157" s="1"/>
  <c r="H157" l="1"/>
  <c r="E157"/>
  <c r="F157" l="1"/>
  <c r="G157" l="1"/>
  <c r="I157" l="1"/>
  <c r="C158" s="1"/>
  <c r="E158" l="1"/>
  <c r="H158"/>
  <c r="F158" l="1"/>
  <c r="G158" l="1"/>
  <c r="I158" l="1"/>
  <c r="C159" s="1"/>
  <c r="H159" l="1"/>
  <c r="E159"/>
  <c r="F159" l="1"/>
  <c r="G159" l="1"/>
  <c r="I159" l="1"/>
  <c r="C160" s="1"/>
  <c r="H160" l="1"/>
  <c r="E160"/>
  <c r="F160" l="1"/>
  <c r="G160" l="1"/>
  <c r="I160" l="1"/>
  <c r="C161" s="1"/>
  <c r="H161" l="1"/>
  <c r="E161"/>
  <c r="F161" l="1"/>
  <c r="G161" l="1"/>
  <c r="I161" l="1"/>
  <c r="C162" s="1"/>
  <c r="H162" l="1"/>
  <c r="E162"/>
  <c r="F162" l="1"/>
  <c r="G162" l="1"/>
  <c r="I162" l="1"/>
  <c r="C163" s="1"/>
  <c r="H163" l="1"/>
  <c r="E163"/>
  <c r="F163" l="1"/>
  <c r="G163" l="1"/>
  <c r="I163" l="1"/>
  <c r="C164" s="1"/>
  <c r="E164" l="1"/>
  <c r="H164"/>
  <c r="F164" l="1"/>
  <c r="G164" l="1"/>
  <c r="I164" l="1"/>
  <c r="C165" s="1"/>
  <c r="H165" l="1"/>
  <c r="E165"/>
  <c r="F165" l="1"/>
  <c r="G165" l="1"/>
  <c r="I165" l="1"/>
  <c r="C166" s="1"/>
  <c r="H166" l="1"/>
  <c r="E166"/>
  <c r="F166" l="1"/>
  <c r="G166" l="1"/>
  <c r="I166" l="1"/>
  <c r="C167" s="1"/>
  <c r="H167" l="1"/>
  <c r="E167"/>
  <c r="F167" l="1"/>
  <c r="G167" l="1"/>
  <c r="I167" l="1"/>
  <c r="C168" s="1"/>
  <c r="H168" l="1"/>
  <c r="E168"/>
  <c r="F168" l="1"/>
  <c r="G168" l="1"/>
  <c r="I168" l="1"/>
  <c r="C169" s="1"/>
  <c r="E169" l="1"/>
  <c r="H169"/>
  <c r="F169" l="1"/>
  <c r="G169" l="1"/>
  <c r="I169" l="1"/>
  <c r="C170" s="1"/>
  <c r="H170" l="1"/>
  <c r="E170"/>
  <c r="F170" l="1"/>
  <c r="G170" l="1"/>
  <c r="I170" l="1"/>
  <c r="C171" s="1"/>
  <c r="H171" l="1"/>
  <c r="E171"/>
  <c r="F171" l="1"/>
  <c r="G171" l="1"/>
  <c r="I171" l="1"/>
  <c r="C172" s="1"/>
  <c r="E172" l="1"/>
  <c r="H172"/>
  <c r="F172" l="1"/>
  <c r="G172" l="1"/>
  <c r="I172" l="1"/>
  <c r="C173" s="1"/>
  <c r="E173" l="1"/>
  <c r="H173"/>
  <c r="F173" l="1"/>
  <c r="G173" l="1"/>
  <c r="I173" l="1"/>
  <c r="C174" s="1"/>
  <c r="E174" l="1"/>
  <c r="H174"/>
  <c r="F174" l="1"/>
  <c r="G174" l="1"/>
  <c r="I174" l="1"/>
  <c r="C175" s="1"/>
  <c r="H175" l="1"/>
  <c r="E175"/>
  <c r="F175" l="1"/>
  <c r="G175" l="1"/>
  <c r="I175" l="1"/>
  <c r="C176" s="1"/>
  <c r="E176" l="1"/>
  <c r="H176"/>
  <c r="F176" l="1"/>
  <c r="G176" l="1"/>
  <c r="I176" l="1"/>
  <c r="C177" s="1"/>
  <c r="H177" l="1"/>
  <c r="E177"/>
  <c r="F177" l="1"/>
  <c r="G177" l="1"/>
  <c r="I177" l="1"/>
  <c r="C178" s="1"/>
  <c r="H178" l="1"/>
  <c r="E178"/>
  <c r="F178" l="1"/>
  <c r="G178" l="1"/>
  <c r="I178" l="1"/>
  <c r="C179" s="1"/>
  <c r="E179" l="1"/>
  <c r="H179"/>
  <c r="F179" l="1"/>
  <c r="G179" l="1"/>
  <c r="I179" l="1"/>
  <c r="C180" s="1"/>
  <c r="E180" l="1"/>
  <c r="H180"/>
  <c r="F180" l="1"/>
  <c r="G180" l="1"/>
  <c r="I180" l="1"/>
  <c r="C181" s="1"/>
  <c r="E181" l="1"/>
  <c r="H181"/>
  <c r="F181" l="1"/>
  <c r="G181" l="1"/>
  <c r="I181" l="1"/>
  <c r="C182" s="1"/>
  <c r="H182" l="1"/>
  <c r="E182"/>
  <c r="F182" l="1"/>
  <c r="G182" l="1"/>
  <c r="I182" l="1"/>
  <c r="C183" s="1"/>
  <c r="E183" l="1"/>
  <c r="H183"/>
  <c r="F183" l="1"/>
  <c r="G183" l="1"/>
  <c r="I183" l="1"/>
  <c r="C184" s="1"/>
  <c r="H184" l="1"/>
  <c r="E184"/>
  <c r="F184" l="1"/>
  <c r="G184" l="1"/>
  <c r="I184" l="1"/>
  <c r="C185" s="1"/>
  <c r="E185" l="1"/>
  <c r="H185"/>
  <c r="F185" l="1"/>
  <c r="G185" l="1"/>
  <c r="I185" l="1"/>
  <c r="C186" s="1"/>
  <c r="H186" l="1"/>
  <c r="E186"/>
  <c r="F186" l="1"/>
  <c r="G186" l="1"/>
  <c r="I186" l="1"/>
  <c r="C187" s="1"/>
  <c r="H187" l="1"/>
  <c r="E187"/>
  <c r="F187" l="1"/>
  <c r="G187" l="1"/>
  <c r="I187" l="1"/>
  <c r="C188" s="1"/>
  <c r="E188" l="1"/>
  <c r="H188"/>
  <c r="F188" l="1"/>
  <c r="G188" l="1"/>
  <c r="I188" l="1"/>
  <c r="C189" s="1"/>
  <c r="E189" l="1"/>
  <c r="H189"/>
  <c r="F189" l="1"/>
  <c r="G189" l="1"/>
  <c r="I189" l="1"/>
  <c r="C190" s="1"/>
  <c r="H190" l="1"/>
  <c r="E190"/>
  <c r="F190" l="1"/>
  <c r="G190" l="1"/>
  <c r="I190" l="1"/>
  <c r="C191" s="1"/>
  <c r="H191" l="1"/>
  <c r="E191"/>
  <c r="F191" l="1"/>
  <c r="G191" l="1"/>
  <c r="I191" l="1"/>
  <c r="C192" s="1"/>
  <c r="H192" l="1"/>
  <c r="E192"/>
  <c r="F192" l="1"/>
  <c r="G192" l="1"/>
  <c r="I192" l="1"/>
  <c r="C193" s="1"/>
  <c r="E193" l="1"/>
  <c r="H193"/>
  <c r="F193" l="1"/>
  <c r="G193" l="1"/>
  <c r="I193" l="1"/>
  <c r="C194" s="1"/>
  <c r="E194" l="1"/>
  <c r="H194"/>
  <c r="F194" l="1"/>
  <c r="G194" l="1"/>
  <c r="I194" l="1"/>
  <c r="C195" s="1"/>
  <c r="H195" l="1"/>
  <c r="E195"/>
  <c r="F195" l="1"/>
  <c r="G195" l="1"/>
  <c r="I195" l="1"/>
  <c r="C196" s="1"/>
  <c r="H196" l="1"/>
  <c r="E196"/>
  <c r="F196" l="1"/>
  <c r="G196" l="1"/>
  <c r="I196" l="1"/>
  <c r="C197" s="1"/>
  <c r="H197" l="1"/>
  <c r="E197"/>
  <c r="F197" l="1"/>
  <c r="G197" l="1"/>
  <c r="I197" l="1"/>
  <c r="C198" s="1"/>
  <c r="H198" l="1"/>
  <c r="E198"/>
  <c r="F198" l="1"/>
  <c r="G198" l="1"/>
  <c r="I198" s="1"/>
  <c r="C199" s="1"/>
  <c r="E199" l="1"/>
  <c r="F199" s="1"/>
  <c r="H199"/>
  <c r="G199" l="1"/>
  <c r="I199" s="1"/>
  <c r="C200" s="1"/>
  <c r="H200" l="1"/>
  <c r="E200"/>
  <c r="F200" s="1"/>
  <c r="G200" l="1"/>
  <c r="I200" s="1"/>
  <c r="C201" s="1"/>
  <c r="E201" l="1"/>
  <c r="H201"/>
  <c r="I201" l="1"/>
  <c r="C202" s="1"/>
  <c r="F201"/>
  <c r="G201" s="1"/>
  <c r="H202" l="1"/>
  <c r="E202"/>
  <c r="I202" l="1"/>
  <c r="C203" s="1"/>
  <c r="F202"/>
  <c r="G202" s="1"/>
  <c r="H203" l="1"/>
  <c r="E203"/>
  <c r="F203" s="1"/>
  <c r="G203" l="1"/>
  <c r="I203" s="1"/>
  <c r="C204" s="1"/>
  <c r="E204" s="1"/>
  <c r="F204" s="1"/>
  <c r="H204" l="1"/>
  <c r="G204" s="1"/>
  <c r="I204" s="1"/>
  <c r="C205" s="1"/>
  <c r="E205" s="1"/>
  <c r="F205" s="1"/>
  <c r="H205" l="1"/>
  <c r="G205" s="1"/>
  <c r="I205" s="1"/>
  <c r="C206" s="1"/>
  <c r="E206" l="1"/>
  <c r="F206" s="1"/>
  <c r="G206" s="1"/>
  <c r="I206" s="1"/>
  <c r="C207" s="1"/>
  <c r="H207" s="1"/>
  <c r="H206"/>
  <c r="E207" l="1"/>
  <c r="F207" s="1"/>
  <c r="G207" s="1"/>
  <c r="I207" s="1"/>
  <c r="C208" s="1"/>
  <c r="H208" s="1"/>
  <c r="E208" l="1"/>
  <c r="F208" s="1"/>
  <c r="G208" s="1"/>
  <c r="I208" s="1"/>
  <c r="C209" s="1"/>
  <c r="E209" l="1"/>
  <c r="F209" s="1"/>
  <c r="G209" s="1"/>
  <c r="I209" s="1"/>
  <c r="C210" s="1"/>
  <c r="H209"/>
  <c r="H210" l="1"/>
  <c r="E210"/>
  <c r="F210" s="1"/>
  <c r="G210" l="1"/>
  <c r="I210" s="1"/>
  <c r="C211" s="1"/>
  <c r="H211" l="1"/>
  <c r="E211"/>
  <c r="F211" s="1"/>
  <c r="G211" l="1"/>
  <c r="I211" s="1"/>
  <c r="C212" s="1"/>
  <c r="H212" l="1"/>
  <c r="E212"/>
  <c r="F212" s="1"/>
  <c r="G212" l="1"/>
  <c r="I212" s="1"/>
  <c r="C213" s="1"/>
  <c r="E213" s="1"/>
  <c r="H213" l="1"/>
  <c r="I213"/>
  <c r="C214" s="1"/>
  <c r="F213"/>
  <c r="G213" l="1"/>
  <c r="H214"/>
  <c r="E214"/>
  <c r="F214" s="1"/>
  <c r="G214" l="1"/>
  <c r="I214" s="1"/>
  <c r="C215" s="1"/>
  <c r="E215" s="1"/>
  <c r="F215" s="1"/>
  <c r="H215" l="1"/>
  <c r="G215" s="1"/>
  <c r="I215" s="1"/>
  <c r="C216" s="1"/>
  <c r="E216" l="1"/>
  <c r="F216" s="1"/>
  <c r="G216" s="1"/>
  <c r="I216" s="1"/>
  <c r="C217" s="1"/>
  <c r="H216"/>
  <c r="H217" l="1"/>
  <c r="E217"/>
  <c r="F217" s="1"/>
  <c r="G217" l="1"/>
  <c r="I217" s="1"/>
  <c r="C218" s="1"/>
  <c r="E218" l="1"/>
  <c r="F218" s="1"/>
  <c r="H218"/>
  <c r="G218" l="1"/>
  <c r="I218" s="1"/>
  <c r="C219" s="1"/>
  <c r="H219" l="1"/>
  <c r="E219"/>
  <c r="F219" s="1"/>
  <c r="G219" l="1"/>
  <c r="I219" s="1"/>
  <c r="C220" s="1"/>
  <c r="H220" s="1"/>
  <c r="E220" l="1"/>
  <c r="F220" s="1"/>
  <c r="G220" s="1"/>
  <c r="I220" s="1"/>
  <c r="C221" s="1"/>
  <c r="E221" s="1"/>
  <c r="H221" l="1"/>
  <c r="I221"/>
  <c r="C222" s="1"/>
  <c r="F221"/>
  <c r="G221" l="1"/>
  <c r="H222"/>
  <c r="E222"/>
  <c r="F222" s="1"/>
  <c r="G222" l="1"/>
  <c r="I222" s="1"/>
  <c r="C223" s="1"/>
  <c r="H223" s="1"/>
  <c r="E223" l="1"/>
  <c r="F223" s="1"/>
  <c r="G223" s="1"/>
  <c r="I223" s="1"/>
  <c r="C224" s="1"/>
  <c r="H224" s="1"/>
  <c r="E224" l="1"/>
  <c r="F224" s="1"/>
  <c r="G224" s="1"/>
  <c r="I224" l="1"/>
  <c r="C225" s="1"/>
  <c r="E225" s="1"/>
  <c r="F225" s="1"/>
  <c r="H225" l="1"/>
  <c r="G225" s="1"/>
  <c r="I225" s="1"/>
  <c r="C226" s="1"/>
  <c r="H226" s="1"/>
  <c r="E226" l="1"/>
  <c r="F226" s="1"/>
  <c r="G226" s="1"/>
  <c r="I226" s="1"/>
  <c r="C227" s="1"/>
  <c r="E227" s="1"/>
  <c r="H227" l="1"/>
  <c r="I227"/>
  <c r="C228" s="1"/>
  <c r="F227"/>
  <c r="G227" l="1"/>
  <c r="H228"/>
  <c r="E228"/>
  <c r="F228" s="1"/>
  <c r="G228" l="1"/>
  <c r="I228" s="1"/>
  <c r="C229" s="1"/>
  <c r="H229" l="1"/>
  <c r="E229"/>
  <c r="F229" s="1"/>
  <c r="G229" l="1"/>
  <c r="I229" s="1"/>
  <c r="C230" s="1"/>
  <c r="H230" l="1"/>
  <c r="E230"/>
  <c r="I230" l="1"/>
  <c r="C231" s="1"/>
  <c r="F230"/>
  <c r="G230" s="1"/>
  <c r="H231" l="1"/>
  <c r="E231"/>
  <c r="F231" s="1"/>
  <c r="G231" l="1"/>
  <c r="I231" s="1"/>
  <c r="C232" s="1"/>
  <c r="E232" s="1"/>
  <c r="H232" l="1"/>
  <c r="I232"/>
  <c r="C233" s="1"/>
  <c r="F232"/>
  <c r="G232" l="1"/>
  <c r="E233"/>
  <c r="F233" s="1"/>
  <c r="G233" s="1"/>
  <c r="I233" s="1"/>
  <c r="C234" s="1"/>
  <c r="H233"/>
  <c r="H234" l="1"/>
  <c r="E234"/>
  <c r="I234" l="1"/>
  <c r="C235" s="1"/>
  <c r="F234"/>
  <c r="G234" s="1"/>
  <c r="H235" l="1"/>
  <c r="E235"/>
  <c r="I235" l="1"/>
  <c r="C236" s="1"/>
  <c r="F235"/>
  <c r="G235" s="1"/>
  <c r="H236" l="1"/>
  <c r="E236"/>
  <c r="I236" l="1"/>
  <c r="C237" s="1"/>
  <c r="F236"/>
  <c r="G236" s="1"/>
  <c r="E237" l="1"/>
  <c r="F237" s="1"/>
  <c r="G237" s="1"/>
  <c r="I237" s="1"/>
  <c r="C238" s="1"/>
  <c r="H237"/>
  <c r="H238" l="1"/>
  <c r="E238"/>
  <c r="F238" s="1"/>
  <c r="G238" l="1"/>
  <c r="I238" s="1"/>
  <c r="C239" s="1"/>
  <c r="H239" l="1"/>
  <c r="E239"/>
  <c r="F239" s="1"/>
  <c r="G239" l="1"/>
  <c r="I239" s="1"/>
  <c r="C240" s="1"/>
  <c r="H240" l="1"/>
  <c r="E240"/>
  <c r="I240" l="1"/>
  <c r="C241" s="1"/>
  <c r="F240"/>
  <c r="G240" s="1"/>
  <c r="H241" l="1"/>
  <c r="E241"/>
  <c r="F241" s="1"/>
  <c r="G241" l="1"/>
  <c r="I241" s="1"/>
  <c r="C242" s="1"/>
  <c r="H242" l="1"/>
  <c r="E242"/>
  <c r="F242" s="1"/>
  <c r="G242" l="1"/>
  <c r="I242" s="1"/>
  <c r="C243" s="1"/>
  <c r="H243" l="1"/>
  <c r="E243"/>
  <c r="I243" l="1"/>
  <c r="C244" s="1"/>
  <c r="F243"/>
  <c r="G243" s="1"/>
  <c r="H244" l="1"/>
  <c r="E244"/>
  <c r="F244" s="1"/>
  <c r="G244" l="1"/>
  <c r="I244" s="1"/>
  <c r="C245" s="1"/>
  <c r="H245" l="1"/>
  <c r="E245"/>
  <c r="F245" s="1"/>
  <c r="G245" l="1"/>
  <c r="I245" s="1"/>
  <c r="C246" s="1"/>
  <c r="E246" s="1"/>
  <c r="F246" s="1"/>
  <c r="H246" l="1"/>
  <c r="G246" s="1"/>
  <c r="I246" s="1"/>
  <c r="C247" s="1"/>
  <c r="H247" l="1"/>
  <c r="E247"/>
  <c r="I247" l="1"/>
  <c r="C248" s="1"/>
  <c r="F247"/>
  <c r="G247" s="1"/>
  <c r="H248" l="1"/>
  <c r="E248"/>
  <c r="F248" s="1"/>
  <c r="G248" l="1"/>
  <c r="I248" s="1"/>
  <c r="C249" s="1"/>
  <c r="H249" s="1"/>
  <c r="E249" l="1"/>
  <c r="F249" s="1"/>
  <c r="G249" s="1"/>
  <c r="I249" l="1"/>
  <c r="C250" s="1"/>
  <c r="H250" s="1"/>
  <c r="E250" l="1"/>
  <c r="F250" s="1"/>
  <c r="G250" s="1"/>
  <c r="I250" s="1"/>
  <c r="C251" s="1"/>
  <c r="E251" s="1"/>
  <c r="H251" l="1"/>
  <c r="I251"/>
  <c r="C252" s="1"/>
  <c r="F251"/>
  <c r="G251" l="1"/>
  <c r="E252"/>
  <c r="F252" s="1"/>
  <c r="G252" s="1"/>
  <c r="I252" s="1"/>
  <c r="C253" s="1"/>
  <c r="H252"/>
  <c r="H253" l="1"/>
  <c r="E253"/>
  <c r="F253" s="1"/>
  <c r="G253" l="1"/>
  <c r="I253" s="1"/>
  <c r="C254" s="1"/>
  <c r="H254" l="1"/>
  <c r="E254"/>
  <c r="I254" l="1"/>
  <c r="C255" s="1"/>
  <c r="F254"/>
  <c r="G254" s="1"/>
  <c r="E255" l="1"/>
  <c r="F255" s="1"/>
  <c r="G255" s="1"/>
  <c r="I255" s="1"/>
  <c r="C256" s="1"/>
  <c r="H255"/>
  <c r="H256" l="1"/>
  <c r="E256"/>
  <c r="F256" s="1"/>
  <c r="G256" l="1"/>
  <c r="I256" s="1"/>
  <c r="C257" s="1"/>
  <c r="E257" s="1"/>
  <c r="F257" s="1"/>
  <c r="H257" l="1"/>
  <c r="G257" s="1"/>
  <c r="I257" s="1"/>
  <c r="C258" s="1"/>
  <c r="E258" s="1"/>
  <c r="H258" l="1"/>
  <c r="I258"/>
  <c r="C259" s="1"/>
  <c r="F258"/>
  <c r="G258" l="1"/>
  <c r="H259"/>
  <c r="E259"/>
  <c r="I259" l="1"/>
  <c r="C260" s="1"/>
  <c r="F259"/>
  <c r="G259" s="1"/>
  <c r="H260" l="1"/>
  <c r="E260"/>
  <c r="I260" l="1"/>
  <c r="C261" s="1"/>
  <c r="F260"/>
  <c r="G260" s="1"/>
  <c r="H261" l="1"/>
  <c r="E261"/>
  <c r="F261" l="1"/>
  <c r="G261" s="1"/>
  <c r="I261"/>
  <c r="C262" s="1"/>
  <c r="H262" l="1"/>
  <c r="E262"/>
  <c r="F262" l="1"/>
  <c r="G262" s="1"/>
  <c r="I262"/>
  <c r="C263" s="1"/>
  <c r="H263" l="1"/>
  <c r="E263"/>
  <c r="F263" l="1"/>
  <c r="G263" s="1"/>
  <c r="I263"/>
  <c r="C264" s="1"/>
  <c r="E264" l="1"/>
  <c r="H264"/>
  <c r="F264" l="1"/>
  <c r="G264" s="1"/>
  <c r="I264"/>
  <c r="C265" s="1"/>
  <c r="E265" l="1"/>
  <c r="H265"/>
  <c r="F265" l="1"/>
  <c r="G265" s="1"/>
  <c r="I265"/>
  <c r="C266" s="1"/>
  <c r="H266" l="1"/>
  <c r="E266"/>
  <c r="I266" l="1"/>
  <c r="C267" s="1"/>
  <c r="F266"/>
  <c r="G266" s="1"/>
  <c r="H267" l="1"/>
  <c r="E267"/>
  <c r="I267" l="1"/>
  <c r="C268" s="1"/>
  <c r="F267"/>
  <c r="G267" s="1"/>
  <c r="E268" l="1"/>
  <c r="H268"/>
  <c r="F268" l="1"/>
  <c r="G268" s="1"/>
  <c r="I268"/>
  <c r="C269" s="1"/>
  <c r="H269" l="1"/>
  <c r="E269"/>
  <c r="F269" l="1"/>
  <c r="G269" s="1"/>
  <c r="I269"/>
  <c r="C270" s="1"/>
  <c r="H270" l="1"/>
  <c r="E270"/>
  <c r="I270" l="1"/>
  <c r="C271" s="1"/>
  <c r="F270"/>
  <c r="G270" s="1"/>
  <c r="E271" l="1"/>
  <c r="H271"/>
  <c r="F271" l="1"/>
  <c r="G271" s="1"/>
  <c r="I271"/>
  <c r="C272" s="1"/>
  <c r="H272" l="1"/>
  <c r="E272"/>
  <c r="F272" l="1"/>
  <c r="G272" s="1"/>
  <c r="I272"/>
  <c r="C273" s="1"/>
  <c r="H273" l="1"/>
  <c r="E273"/>
  <c r="F273" l="1"/>
  <c r="G273" s="1"/>
  <c r="I273"/>
  <c r="C274" s="1"/>
  <c r="E274" l="1"/>
  <c r="H274"/>
  <c r="F274" l="1"/>
  <c r="G274" s="1"/>
  <c r="I274"/>
  <c r="C275" s="1"/>
  <c r="H275" l="1"/>
  <c r="E275"/>
  <c r="F275" l="1"/>
  <c r="G275" s="1"/>
  <c r="I275"/>
  <c r="C276" s="1"/>
  <c r="H276" l="1"/>
  <c r="E276"/>
  <c r="F276" l="1"/>
  <c r="G276" s="1"/>
  <c r="I276"/>
  <c r="C277" s="1"/>
  <c r="H277" l="1"/>
  <c r="E277"/>
  <c r="F277" l="1"/>
  <c r="G277" s="1"/>
  <c r="I277"/>
  <c r="C278" s="1"/>
  <c r="H278" l="1"/>
  <c r="E278"/>
  <c r="I278" l="1"/>
  <c r="C279" s="1"/>
  <c r="F278"/>
  <c r="G278" s="1"/>
  <c r="H279" l="1"/>
  <c r="E279"/>
  <c r="F279" l="1"/>
  <c r="G279" s="1"/>
  <c r="I279"/>
  <c r="C280" s="1"/>
  <c r="H280" l="1"/>
  <c r="E280"/>
  <c r="F280" l="1"/>
  <c r="G280" s="1"/>
  <c r="I280"/>
  <c r="C281" s="1"/>
  <c r="E281" l="1"/>
  <c r="H281"/>
  <c r="F281" l="1"/>
  <c r="G281" s="1"/>
  <c r="I281"/>
  <c r="C282" s="1"/>
  <c r="E282" l="1"/>
  <c r="H282"/>
  <c r="F282" l="1"/>
  <c r="G282" s="1"/>
  <c r="I282"/>
  <c r="C283" s="1"/>
  <c r="H283" l="1"/>
  <c r="E283"/>
  <c r="I283" l="1"/>
  <c r="C284" s="1"/>
  <c r="F283"/>
  <c r="G283" s="1"/>
  <c r="E284" l="1"/>
  <c r="H284"/>
  <c r="F284" l="1"/>
  <c r="G284" s="1"/>
  <c r="I284"/>
  <c r="C285" s="1"/>
  <c r="H285" l="1"/>
  <c r="E285"/>
  <c r="I285" l="1"/>
  <c r="C286" s="1"/>
  <c r="F285"/>
  <c r="G285" s="1"/>
  <c r="H286" l="1"/>
  <c r="E286"/>
  <c r="I286" l="1"/>
  <c r="C287" s="1"/>
  <c r="F286"/>
  <c r="G286" s="1"/>
  <c r="E287" l="1"/>
  <c r="H287"/>
  <c r="H7"/>
  <c r="F287" l="1"/>
  <c r="G287" s="1"/>
  <c r="I287"/>
  <c r="C288" s="1"/>
  <c r="H288" l="1"/>
  <c r="E288"/>
  <c r="I288" l="1"/>
  <c r="C289" s="1"/>
  <c r="F288"/>
  <c r="G288" s="1"/>
  <c r="H289" l="1"/>
  <c r="E289"/>
  <c r="I289" l="1"/>
  <c r="C290" s="1"/>
  <c r="F289"/>
  <c r="G289" s="1"/>
  <c r="E290" l="1"/>
  <c r="H290"/>
  <c r="I290" l="1"/>
  <c r="C291" s="1"/>
  <c r="F290"/>
  <c r="G290" s="1"/>
  <c r="E291" l="1"/>
  <c r="H291"/>
  <c r="I291" l="1"/>
  <c r="C292" s="1"/>
  <c r="F291"/>
  <c r="G291" s="1"/>
  <c r="H292" l="1"/>
  <c r="E292"/>
  <c r="I292" l="1"/>
  <c r="C293" s="1"/>
  <c r="F292"/>
  <c r="G292" s="1"/>
  <c r="H293" l="1"/>
  <c r="E293"/>
  <c r="F293" l="1"/>
  <c r="G293" s="1"/>
  <c r="I293"/>
  <c r="C294" s="1"/>
  <c r="H294" l="1"/>
  <c r="E294"/>
  <c r="F294" l="1"/>
  <c r="G294" s="1"/>
  <c r="I294"/>
  <c r="C295" s="1"/>
  <c r="E295" l="1"/>
  <c r="H295"/>
  <c r="F295" l="1"/>
  <c r="G295" s="1"/>
  <c r="I295"/>
  <c r="C296" s="1"/>
  <c r="H296" l="1"/>
  <c r="E296"/>
  <c r="I296" l="1"/>
  <c r="C297" s="1"/>
  <c r="F296"/>
  <c r="G296" s="1"/>
  <c r="E297" l="1"/>
  <c r="H297"/>
  <c r="F297" l="1"/>
  <c r="G297" s="1"/>
  <c r="I297"/>
  <c r="C298" s="1"/>
  <c r="E298" l="1"/>
  <c r="H298"/>
  <c r="F298" l="1"/>
  <c r="G298" s="1"/>
  <c r="I298"/>
  <c r="C299" s="1"/>
  <c r="H299" l="1"/>
  <c r="E299"/>
  <c r="I299" l="1"/>
  <c r="C300" s="1"/>
  <c r="F299"/>
  <c r="G299" s="1"/>
  <c r="E300" l="1"/>
  <c r="H300"/>
  <c r="F300" l="1"/>
  <c r="G300" s="1"/>
  <c r="I300"/>
  <c r="C301" s="1"/>
  <c r="H301" l="1"/>
  <c r="E301"/>
  <c r="F301" l="1"/>
  <c r="G301" s="1"/>
  <c r="I301"/>
  <c r="C302" s="1"/>
  <c r="H302" l="1"/>
  <c r="E302"/>
  <c r="I302" l="1"/>
  <c r="C303" s="1"/>
  <c r="F302"/>
  <c r="G302" s="1"/>
  <c r="E303" l="1"/>
  <c r="H303"/>
  <c r="F303" l="1"/>
  <c r="G303" s="1"/>
  <c r="I303"/>
  <c r="C304" s="1"/>
  <c r="H304" l="1"/>
  <c r="E304"/>
  <c r="F304" l="1"/>
  <c r="G304" s="1"/>
  <c r="I304"/>
  <c r="C305" s="1"/>
  <c r="H305" l="1"/>
  <c r="E305"/>
  <c r="I305" l="1"/>
  <c r="C306" s="1"/>
  <c r="F305"/>
  <c r="G305" s="1"/>
  <c r="H306" l="1"/>
  <c r="E306"/>
  <c r="I306" l="1"/>
  <c r="C307" s="1"/>
  <c r="F306"/>
  <c r="G306" s="1"/>
  <c r="E307" l="1"/>
  <c r="H307"/>
  <c r="I307" l="1"/>
  <c r="C308" s="1"/>
  <c r="F307"/>
  <c r="G307" s="1"/>
  <c r="E308" l="1"/>
  <c r="H308"/>
  <c r="F308" l="1"/>
  <c r="G308" s="1"/>
  <c r="I308"/>
  <c r="C309" s="1"/>
  <c r="H309" l="1"/>
  <c r="E309"/>
  <c r="I309" l="1"/>
  <c r="C310" s="1"/>
  <c r="F309"/>
  <c r="G309" s="1"/>
  <c r="H310" l="1"/>
  <c r="E310"/>
  <c r="I310" l="1"/>
  <c r="C311" s="1"/>
  <c r="F310"/>
  <c r="G310" s="1"/>
  <c r="E311" l="1"/>
  <c r="H311"/>
  <c r="F311" l="1"/>
  <c r="G311" s="1"/>
  <c r="I311"/>
  <c r="C312" s="1"/>
  <c r="H312" l="1"/>
  <c r="E312"/>
  <c r="F312" l="1"/>
  <c r="G312" s="1"/>
  <c r="I312"/>
  <c r="C313" s="1"/>
  <c r="E313" l="1"/>
  <c r="H313"/>
  <c r="I313" l="1"/>
  <c r="C314" s="1"/>
  <c r="F313"/>
  <c r="G313" s="1"/>
  <c r="H314" l="1"/>
  <c r="E314"/>
  <c r="F314" l="1"/>
  <c r="G314" s="1"/>
  <c r="I314"/>
  <c r="C315" s="1"/>
  <c r="H315" l="1"/>
  <c r="E315"/>
  <c r="F315" l="1"/>
  <c r="G315" s="1"/>
  <c r="I315"/>
  <c r="C316" s="1"/>
  <c r="H316" l="1"/>
  <c r="E316"/>
  <c r="F316" l="1"/>
  <c r="G316" s="1"/>
  <c r="I316"/>
  <c r="C317" s="1"/>
  <c r="H317" l="1"/>
  <c r="E317"/>
  <c r="F317" l="1"/>
  <c r="G317" s="1"/>
  <c r="I317"/>
  <c r="C318" s="1"/>
  <c r="H318" l="1"/>
  <c r="E318"/>
  <c r="F318" l="1"/>
  <c r="G318" s="1"/>
  <c r="I318"/>
  <c r="C319" s="1"/>
  <c r="E319" l="1"/>
  <c r="H319"/>
  <c r="F319" l="1"/>
  <c r="G319" s="1"/>
  <c r="I319"/>
  <c r="C320" s="1"/>
  <c r="H320" l="1"/>
  <c r="E320"/>
  <c r="F320" l="1"/>
  <c r="G320" s="1"/>
  <c r="I320"/>
  <c r="C321" s="1"/>
  <c r="H321" l="1"/>
  <c r="E321"/>
  <c r="F321" l="1"/>
  <c r="G321" s="1"/>
  <c r="I321"/>
  <c r="C322" s="1"/>
  <c r="H322" l="1"/>
  <c r="E322"/>
  <c r="F322" l="1"/>
  <c r="G322" s="1"/>
  <c r="I322"/>
  <c r="C323" s="1"/>
  <c r="H323" l="1"/>
  <c r="E323"/>
  <c r="F323" l="1"/>
  <c r="G323" s="1"/>
  <c r="I323"/>
  <c r="C324" s="1"/>
  <c r="H324" l="1"/>
  <c r="E324"/>
  <c r="I324" l="1"/>
  <c r="C325" s="1"/>
  <c r="F324"/>
  <c r="G324" s="1"/>
  <c r="H325" l="1"/>
  <c r="E325"/>
  <c r="F325" l="1"/>
  <c r="G325" s="1"/>
  <c r="I325"/>
  <c r="C326" s="1"/>
  <c r="H326" l="1"/>
  <c r="E326"/>
  <c r="F326" l="1"/>
  <c r="G326" s="1"/>
  <c r="I326"/>
  <c r="C327" s="1"/>
  <c r="H327" l="1"/>
  <c r="E327"/>
  <c r="I327" l="1"/>
  <c r="C328" s="1"/>
  <c r="F327"/>
  <c r="G327" s="1"/>
  <c r="H328" l="1"/>
  <c r="E328"/>
  <c r="F328" l="1"/>
  <c r="G328" s="1"/>
  <c r="I328"/>
  <c r="C329" s="1"/>
  <c r="E329" l="1"/>
  <c r="H329"/>
  <c r="F329" l="1"/>
  <c r="G329" s="1"/>
  <c r="I329"/>
  <c r="C330" s="1"/>
  <c r="H330" l="1"/>
  <c r="E330"/>
  <c r="I330" l="1"/>
  <c r="C331" s="1"/>
  <c r="F330"/>
  <c r="G330" s="1"/>
  <c r="E331" l="1"/>
  <c r="H331"/>
  <c r="I331" l="1"/>
  <c r="C332" s="1"/>
  <c r="F331"/>
  <c r="G331" s="1"/>
  <c r="H332" l="1"/>
  <c r="E332"/>
  <c r="F332" l="1"/>
  <c r="G332" s="1"/>
  <c r="I332"/>
  <c r="C333" s="1"/>
  <c r="H333" l="1"/>
  <c r="E333"/>
  <c r="I333" l="1"/>
  <c r="C334" s="1"/>
  <c r="F333"/>
  <c r="G333" s="1"/>
  <c r="H334" l="1"/>
  <c r="E334"/>
  <c r="F334" l="1"/>
  <c r="G334" s="1"/>
  <c r="I334"/>
  <c r="C335" s="1"/>
  <c r="H335" l="1"/>
  <c r="E335"/>
  <c r="F335" l="1"/>
  <c r="G335" s="1"/>
  <c r="I335"/>
  <c r="C336" s="1"/>
  <c r="H336" l="1"/>
  <c r="E336"/>
  <c r="I336" l="1"/>
  <c r="C337" s="1"/>
  <c r="F336"/>
  <c r="G336" s="1"/>
  <c r="H337" l="1"/>
  <c r="E337"/>
  <c r="F337" l="1"/>
  <c r="G337" s="1"/>
  <c r="I337"/>
  <c r="C338" s="1"/>
  <c r="H338" l="1"/>
  <c r="E338"/>
  <c r="F338" l="1"/>
  <c r="G338" s="1"/>
  <c r="I338"/>
  <c r="C339" s="1"/>
  <c r="E339" l="1"/>
  <c r="H339"/>
  <c r="F339" l="1"/>
  <c r="G339" s="1"/>
  <c r="I339"/>
  <c r="C340" s="1"/>
  <c r="E340" l="1"/>
  <c r="H340"/>
  <c r="F340" l="1"/>
  <c r="G340" s="1"/>
  <c r="I340"/>
  <c r="C341" s="1"/>
  <c r="H341" l="1"/>
  <c r="E341"/>
  <c r="F341" l="1"/>
  <c r="G341" s="1"/>
  <c r="I341"/>
  <c r="C342" s="1"/>
  <c r="H342" l="1"/>
  <c r="E342"/>
  <c r="F342" l="1"/>
  <c r="G342" s="1"/>
  <c r="I342"/>
  <c r="C343" s="1"/>
  <c r="E343" l="1"/>
  <c r="H343"/>
  <c r="I343" l="1"/>
  <c r="C344" s="1"/>
  <c r="F343"/>
  <c r="G343" s="1"/>
  <c r="H344" l="1"/>
  <c r="E344"/>
  <c r="F344" l="1"/>
  <c r="G344" s="1"/>
  <c r="I344"/>
  <c r="C345" s="1"/>
  <c r="H345" l="1"/>
  <c r="E345"/>
  <c r="I345" l="1"/>
  <c r="C346" s="1"/>
  <c r="F345"/>
  <c r="G345" s="1"/>
  <c r="H346" l="1"/>
  <c r="E346"/>
  <c r="F346" l="1"/>
  <c r="G346" s="1"/>
  <c r="I346"/>
  <c r="C347" s="1"/>
  <c r="H347" l="1"/>
  <c r="E347"/>
  <c r="F347" l="1"/>
  <c r="G347" s="1"/>
  <c r="I347"/>
  <c r="C348" s="1"/>
  <c r="H348" l="1"/>
  <c r="E348"/>
  <c r="I348" l="1"/>
  <c r="C349" s="1"/>
  <c r="F348"/>
  <c r="G348" s="1"/>
  <c r="H349" l="1"/>
  <c r="E349"/>
  <c r="F349" l="1"/>
  <c r="G349" s="1"/>
  <c r="I349"/>
  <c r="C350" s="1"/>
  <c r="H350" l="1"/>
  <c r="E350"/>
  <c r="I350" l="1"/>
  <c r="C351" s="1"/>
  <c r="F350"/>
  <c r="G350" s="1"/>
  <c r="H351" l="1"/>
  <c r="E351"/>
  <c r="F351" l="1"/>
  <c r="G351" s="1"/>
  <c r="I351"/>
  <c r="C352" s="1"/>
  <c r="E352" l="1"/>
  <c r="H352"/>
  <c r="I352" l="1"/>
  <c r="C353" s="1"/>
  <c r="F352"/>
  <c r="G352" s="1"/>
  <c r="H353" l="1"/>
  <c r="E353"/>
  <c r="I353" l="1"/>
  <c r="C354" s="1"/>
  <c r="F353"/>
  <c r="G353" s="1"/>
  <c r="E354" l="1"/>
  <c r="H354"/>
  <c r="F354" l="1"/>
  <c r="G354" s="1"/>
  <c r="I354"/>
  <c r="C355" s="1"/>
  <c r="E355" l="1"/>
  <c r="H355"/>
  <c r="I355" l="1"/>
  <c r="C356" s="1"/>
  <c r="F355"/>
  <c r="G355" s="1"/>
  <c r="H356" l="1"/>
  <c r="E356"/>
  <c r="I356" l="1"/>
  <c r="C357" s="1"/>
  <c r="F356"/>
  <c r="G356" s="1"/>
  <c r="H357" l="1"/>
  <c r="E357"/>
  <c r="F357" l="1"/>
  <c r="G357" s="1"/>
  <c r="I357"/>
  <c r="C358" s="1"/>
  <c r="H358" l="1"/>
  <c r="E358"/>
  <c r="F358" l="1"/>
  <c r="G358" s="1"/>
  <c r="I358"/>
  <c r="C359" s="1"/>
  <c r="E359" l="1"/>
  <c r="H359"/>
  <c r="F359" l="1"/>
  <c r="G359" s="1"/>
  <c r="I359"/>
  <c r="C360" s="1"/>
  <c r="E360" l="1"/>
  <c r="H360"/>
  <c r="F360" l="1"/>
  <c r="G360" s="1"/>
  <c r="I360"/>
  <c r="C361" s="1"/>
  <c r="H361" l="1"/>
  <c r="E361"/>
  <c r="F361" l="1"/>
  <c r="G361" s="1"/>
  <c r="I361"/>
  <c r="C362" s="1"/>
  <c r="H362" l="1"/>
  <c r="E362"/>
  <c r="I362" l="1"/>
  <c r="C363" s="1"/>
  <c r="F362"/>
  <c r="G362" s="1"/>
  <c r="E363" l="1"/>
  <c r="H363"/>
  <c r="I363" l="1"/>
  <c r="C364" s="1"/>
  <c r="F363"/>
  <c r="G363" s="1"/>
  <c r="H364" l="1"/>
  <c r="E364"/>
  <c r="I364" l="1"/>
  <c r="C365" s="1"/>
  <c r="F364"/>
  <c r="G364" s="1"/>
  <c r="H365" l="1"/>
  <c r="E365"/>
  <c r="I365" l="1"/>
  <c r="C366" s="1"/>
  <c r="F365"/>
  <c r="G365" s="1"/>
  <c r="H366" l="1"/>
  <c r="E366"/>
  <c r="F366" l="1"/>
  <c r="G366" s="1"/>
  <c r="I366"/>
  <c r="C367" s="1"/>
  <c r="E367" l="1"/>
  <c r="H367"/>
  <c r="F367" l="1"/>
  <c r="G367" s="1"/>
  <c r="I367"/>
  <c r="C368" s="1"/>
  <c r="H368" l="1"/>
  <c r="E368"/>
  <c r="F368" l="1"/>
  <c r="G368" s="1"/>
  <c r="I368"/>
  <c r="C369" s="1"/>
  <c r="H369" l="1"/>
  <c r="E369"/>
  <c r="F369" l="1"/>
  <c r="G369" s="1"/>
  <c r="I369"/>
  <c r="C370" s="1"/>
  <c r="E370" l="1"/>
  <c r="H370"/>
  <c r="F370" l="1"/>
  <c r="G370" s="1"/>
  <c r="I370"/>
  <c r="C371" s="1"/>
  <c r="H371" l="1"/>
  <c r="E371"/>
  <c r="I371" l="1"/>
  <c r="C372" s="1"/>
  <c r="F371"/>
  <c r="G371" s="1"/>
  <c r="H372" l="1"/>
  <c r="E372"/>
  <c r="I372" l="1"/>
  <c r="C373" s="1"/>
  <c r="F372"/>
  <c r="G372" s="1"/>
  <c r="H373" l="1"/>
  <c r="E373"/>
  <c r="F373" l="1"/>
  <c r="G373" s="1"/>
  <c r="I373"/>
  <c r="C374" s="1"/>
  <c r="H374" l="1"/>
  <c r="E374"/>
  <c r="F374" l="1"/>
  <c r="G374" s="1"/>
  <c r="I374"/>
  <c r="C375" s="1"/>
  <c r="H375" l="1"/>
  <c r="E375"/>
  <c r="I375" l="1"/>
  <c r="C376" s="1"/>
  <c r="F375"/>
  <c r="G375" s="1"/>
  <c r="E376" l="1"/>
  <c r="H376"/>
  <c r="F376" l="1"/>
  <c r="G376" s="1"/>
  <c r="I376"/>
  <c r="C377" s="1"/>
  <c r="E377" l="1"/>
  <c r="H377"/>
  <c r="I377" l="1"/>
  <c r="C378" s="1"/>
  <c r="F377"/>
  <c r="G377" s="1"/>
  <c r="H378" l="1"/>
  <c r="E378"/>
  <c r="H9"/>
  <c r="H8"/>
  <c r="F378" l="1"/>
  <c r="G378" s="1"/>
  <c r="I378"/>
</calcChain>
</file>

<file path=xl/sharedStrings.xml><?xml version="1.0" encoding="utf-8"?>
<sst xmlns="http://schemas.openxmlformats.org/spreadsheetml/2006/main" count="112" uniqueCount="26">
  <si>
    <t>Taux d'intérêt annuel</t>
  </si>
  <si>
    <t>Nombre de versements par an</t>
  </si>
  <si>
    <t>Montant des versements anticipés</t>
  </si>
  <si>
    <t>Date de début de l'emprunt</t>
  </si>
  <si>
    <t>Montant des intérêts</t>
  </si>
  <si>
    <t>Versements supplémentaires facultatifs</t>
  </si>
  <si>
    <t>Date du versement</t>
  </si>
  <si>
    <t>Solde initial</t>
  </si>
  <si>
    <t>Versement supplémentaire</t>
  </si>
  <si>
    <t>Intérêts</t>
  </si>
  <si>
    <t>Tableau d'amortissement pour Excel</t>
  </si>
  <si>
    <t>Montant du prêt</t>
  </si>
  <si>
    <t>Durée du prêt en années</t>
  </si>
  <si>
    <t>Mensualité</t>
  </si>
  <si>
    <t>Nombre de mensualités prévues</t>
  </si>
  <si>
    <t>Mensualité n°</t>
  </si>
  <si>
    <t>Capital remboursé</t>
  </si>
  <si>
    <t>Reste à rembourser</t>
  </si>
  <si>
    <t>Versement total</t>
  </si>
  <si>
    <t>proposé par http://www.tableau-amortissement.fr</t>
  </si>
  <si>
    <t>Indiquez les caractéristiques de votre prêt :</t>
  </si>
  <si>
    <t>Synthèse des éléments fournis :</t>
  </si>
  <si>
    <t>Mode d'emploi :</t>
  </si>
  <si>
    <t>1. Commencez par indiquer les caractéristiques principales de votre prêt (montant, taux, durée, nombre de versements annuels et date de début)</t>
  </si>
  <si>
    <t>3. La synthèse de vos éléments ainsi que votre tableau d'amortissement sont calculés automatiquement.</t>
  </si>
  <si>
    <t>2. Ajoutez les éventuels versements supplémentaires facultatifs (Si réguliers: indiquez les dans les caractéristiques. Si ponctuels: indiquez les directement dans le tableau à la date du versement)</t>
  </si>
</sst>
</file>

<file path=xl/styles.xml><?xml version="1.0" encoding="utf-8"?>
<styleSheet xmlns="http://schemas.openxmlformats.org/spreadsheetml/2006/main">
  <numFmts count="7">
    <numFmt numFmtId="164" formatCode="#,##0.00&quot;€&quot;;\-#,##0.00&quot;€&quot;"/>
    <numFmt numFmtId="165" formatCode="_(&quot;$&quot;* #,##0.00_);_(&quot;$&quot;* \(#,##0.00\);_(&quot;$&quot;* &quot;-&quot;??_);_(@_)"/>
    <numFmt numFmtId="166" formatCode="0_)"/>
    <numFmt numFmtId="167" formatCode="0.00?%_)"/>
    <numFmt numFmtId="168" formatCode="dd/mm/yy;@"/>
    <numFmt numFmtId="169" formatCode="#,##0.00\ \€;\-\ #,##0.00\ \€"/>
    <numFmt numFmtId="170" formatCode="#,##0.00_ ;[Red]\-#,##0.00\ "/>
  </numFmts>
  <fonts count="13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color indexed="23"/>
      <name val="Arial"/>
      <family val="2"/>
    </font>
    <font>
      <b/>
      <u/>
      <sz val="18"/>
      <color indexed="9"/>
      <name val="Trebuchet MS"/>
    </font>
    <font>
      <u/>
      <sz val="10"/>
      <color indexed="12"/>
      <name val="Arial"/>
    </font>
    <font>
      <u/>
      <sz val="18"/>
      <color indexed="9"/>
      <name val="Trebuchet MS"/>
    </font>
    <font>
      <b/>
      <sz val="10"/>
      <color indexed="9"/>
      <name val="Arial"/>
    </font>
    <font>
      <sz val="10"/>
      <name val="Trebuchet MS"/>
    </font>
    <font>
      <b/>
      <sz val="10"/>
      <name val="Trebuchet MS"/>
    </font>
    <font>
      <vertAlign val="subscript"/>
      <sz val="14"/>
      <name val="Arial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NumberFormat="1" applyFont="1" applyBorder="1" applyAlignment="1">
      <alignment wrapText="1"/>
    </xf>
    <xf numFmtId="0" fontId="2" fillId="2" borderId="1" xfId="0" applyFont="1" applyFill="1" applyBorder="1" applyAlignment="1" applyProtection="1">
      <alignment horizontal="left" wrapText="1" indent="2"/>
    </xf>
    <xf numFmtId="0" fontId="2" fillId="2" borderId="1" xfId="0" applyFont="1" applyFill="1" applyBorder="1" applyAlignment="1" applyProtection="1">
      <alignment horizontal="left" wrapText="1" indent="3"/>
    </xf>
    <xf numFmtId="0" fontId="4" fillId="2" borderId="0" xfId="0" applyFont="1" applyFill="1" applyBorder="1" applyAlignment="1">
      <alignment horizontal="right"/>
    </xf>
    <xf numFmtId="0" fontId="3" fillId="0" borderId="0" xfId="0" applyFont="1"/>
    <xf numFmtId="0" fontId="3" fillId="0" borderId="0" xfId="0" applyNumberFormat="1" applyFont="1" applyBorder="1" applyAlignment="1">
      <alignment horizontal="center"/>
    </xf>
    <xf numFmtId="168" fontId="4" fillId="2" borderId="0" xfId="0" applyNumberFormat="1" applyFont="1" applyFill="1" applyBorder="1" applyAlignment="1">
      <alignment horizontal="right"/>
    </xf>
    <xf numFmtId="169" fontId="4" fillId="2" borderId="0" xfId="2" applyNumberFormat="1" applyFont="1" applyFill="1" applyBorder="1" applyAlignment="1">
      <alignment horizontal="right"/>
    </xf>
    <xf numFmtId="169" fontId="4" fillId="2" borderId="0" xfId="2" applyNumberFormat="1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7" fillId="3" borderId="0" xfId="1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 wrapText="1"/>
    </xf>
    <xf numFmtId="0" fontId="8" fillId="3" borderId="2" xfId="0" applyFont="1" applyFill="1" applyBorder="1" applyAlignment="1" applyProtection="1">
      <alignment horizontal="left" wrapText="1" indent="2"/>
    </xf>
    <xf numFmtId="0" fontId="8" fillId="3" borderId="2" xfId="0" applyFont="1" applyFill="1" applyBorder="1" applyAlignment="1" applyProtection="1">
      <alignment horizontal="left" wrapText="1" indent="3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right"/>
    </xf>
    <xf numFmtId="169" fontId="9" fillId="4" borderId="4" xfId="2" applyNumberFormat="1" applyFont="1" applyFill="1" applyBorder="1" applyAlignment="1">
      <alignment horizontal="right"/>
    </xf>
    <xf numFmtId="166" fontId="9" fillId="4" borderId="5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right"/>
    </xf>
    <xf numFmtId="0" fontId="1" fillId="5" borderId="0" xfId="0" applyFont="1" applyFill="1" applyBorder="1"/>
    <xf numFmtId="0" fontId="11" fillId="2" borderId="0" xfId="0" applyFont="1" applyFill="1" applyBorder="1"/>
    <xf numFmtId="169" fontId="9" fillId="4" borderId="4" xfId="2" applyNumberFormat="1" applyFont="1" applyFill="1" applyBorder="1" applyAlignment="1" applyProtection="1">
      <alignment horizontal="right"/>
      <protection locked="0"/>
    </xf>
    <xf numFmtId="167" fontId="9" fillId="4" borderId="5" xfId="0" applyNumberFormat="1" applyFont="1" applyFill="1" applyBorder="1" applyAlignment="1" applyProtection="1">
      <alignment horizontal="right"/>
      <protection locked="0"/>
    </xf>
    <xf numFmtId="166" fontId="9" fillId="4" borderId="5" xfId="0" applyNumberFormat="1" applyFont="1" applyFill="1" applyBorder="1" applyAlignment="1" applyProtection="1">
      <alignment horizontal="right"/>
      <protection locked="0"/>
    </xf>
    <xf numFmtId="168" fontId="9" fillId="4" borderId="5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Border="1"/>
    <xf numFmtId="0" fontId="9" fillId="5" borderId="0" xfId="0" applyFont="1" applyFill="1" applyBorder="1"/>
    <xf numFmtId="164" fontId="0" fillId="4" borderId="5" xfId="0" applyNumberFormat="1" applyFill="1" applyBorder="1"/>
    <xf numFmtId="170" fontId="0" fillId="0" borderId="0" xfId="0" applyNumberFormat="1"/>
    <xf numFmtId="14" fontId="0" fillId="0" borderId="0" xfId="0" applyNumberFormat="1"/>
    <xf numFmtId="0" fontId="12" fillId="6" borderId="0" xfId="0" applyFont="1" applyFill="1" applyAlignment="1">
      <alignment horizontal="center" vertical="center" wrapText="1"/>
    </xf>
    <xf numFmtId="0" fontId="10" fillId="2" borderId="8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</cellXfs>
  <cellStyles count="3">
    <cellStyle name="Lien hypertexte" xfId="1" builtinId="8"/>
    <cellStyle name="Normal" xfId="0" builtinId="0"/>
    <cellStyle name="Währung" xfId="2"/>
  </cellStyles>
  <dxfs count="8">
    <dxf>
      <fill>
        <patternFill patternType="solid">
          <bgColor indexed="9"/>
        </patternFill>
      </fill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solid">
          <bgColor indexed="9"/>
        </patternFill>
      </fill>
    </dxf>
    <dxf>
      <fill>
        <patternFill>
          <bgColor indexed="26"/>
        </patternFill>
      </fill>
    </dxf>
    <dxf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solid">
          <bgColor indexed="9"/>
        </patternFill>
      </fill>
    </dxf>
    <dxf>
      <fill>
        <patternFill>
          <bgColor indexed="26"/>
        </patternFill>
      </fill>
    </dxf>
    <dxf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bleau-amortissement.f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03"/>
  <sheetViews>
    <sheetView showGridLines="0" zoomScaleNormal="100" workbookViewId="0">
      <selection activeCell="D19" sqref="D19"/>
    </sheetView>
  </sheetViews>
  <sheetFormatPr baseColWidth="10" defaultColWidth="9.109375" defaultRowHeight="13.2"/>
  <cols>
    <col min="1" max="1" width="10" style="2" customWidth="1"/>
    <col min="2" max="2" width="16.44140625" style="2" bestFit="1" customWidth="1"/>
    <col min="3" max="3" width="34.109375" style="2" bestFit="1" customWidth="1"/>
    <col min="4" max="4" width="17.109375" style="2" customWidth="1"/>
    <col min="5" max="5" width="18.6640625" style="2" bestFit="1" customWidth="1"/>
    <col min="6" max="6" width="14.6640625" style="2" bestFit="1" customWidth="1"/>
    <col min="7" max="7" width="29.6640625" style="2" bestFit="1" customWidth="1"/>
    <col min="8" max="8" width="13.44140625" style="2" customWidth="1"/>
    <col min="9" max="9" width="24.109375" style="2" customWidth="1"/>
    <col min="10" max="10" width="6.109375" style="2" customWidth="1"/>
    <col min="11" max="11" width="9.109375" style="1" customWidth="1"/>
    <col min="12" max="12" width="15.33203125" style="1" customWidth="1"/>
    <col min="13" max="16384" width="9.109375" style="1"/>
  </cols>
  <sheetData>
    <row r="1" spans="1:10" ht="24" customHeight="1">
      <c r="A1" s="19" t="s">
        <v>10</v>
      </c>
      <c r="B1" s="17"/>
      <c r="C1" s="17"/>
      <c r="D1" s="20" t="s">
        <v>19</v>
      </c>
      <c r="E1" s="17"/>
      <c r="F1" s="17"/>
      <c r="G1" s="17"/>
      <c r="H1" s="17"/>
      <c r="I1" s="17"/>
    </row>
    <row r="2" spans="1:10" ht="12.75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10" ht="6.75" customHeight="1">
      <c r="A3" s="5"/>
      <c r="B3" s="5"/>
      <c r="C3" s="5"/>
      <c r="D3" s="5"/>
      <c r="E3" s="5"/>
      <c r="F3" s="5"/>
      <c r="G3" s="5"/>
      <c r="H3" s="5"/>
      <c r="I3" s="5"/>
    </row>
    <row r="4" spans="1:10" ht="14.25" customHeight="1">
      <c r="A4" s="24"/>
      <c r="B4" s="46" t="s">
        <v>20</v>
      </c>
      <c r="C4" s="47"/>
      <c r="D4" s="48"/>
      <c r="E4" s="25"/>
      <c r="F4" s="46" t="s">
        <v>21</v>
      </c>
      <c r="G4" s="47"/>
      <c r="H4" s="48"/>
      <c r="I4" s="25"/>
      <c r="J4" s="6"/>
    </row>
    <row r="5" spans="1:10" ht="14.4">
      <c r="A5" s="26"/>
      <c r="B5" s="27"/>
      <c r="C5" s="28" t="s">
        <v>11</v>
      </c>
      <c r="D5" s="36">
        <v>200000</v>
      </c>
      <c r="E5" s="25"/>
      <c r="F5" s="27"/>
      <c r="G5" s="28" t="s">
        <v>13</v>
      </c>
      <c r="H5" s="29">
        <f>IF(Values_Entered,-PMT(Interest_Rate/Num_Pmt_Per_Year,Loan_Years*Num_Pmt_Per_Year,Loan_Amount),"")</f>
        <v>1219.1079923721434</v>
      </c>
      <c r="I5" s="25"/>
      <c r="J5" s="6"/>
    </row>
    <row r="6" spans="1:10" ht="14.4">
      <c r="A6" s="26"/>
      <c r="B6" s="27"/>
      <c r="C6" s="28" t="s">
        <v>0</v>
      </c>
      <c r="D6" s="37">
        <v>1.2500000000000001E-2</v>
      </c>
      <c r="E6" s="25"/>
      <c r="F6" s="27"/>
      <c r="G6" s="28" t="s">
        <v>14</v>
      </c>
      <c r="H6" s="30">
        <f>IF(Values_Entered,Loan_Years*Num_Pmt_Per_Year,"")</f>
        <v>180</v>
      </c>
      <c r="I6" s="31"/>
      <c r="J6" s="6"/>
    </row>
    <row r="7" spans="1:10" ht="14.4">
      <c r="A7" s="26"/>
      <c r="B7" s="27"/>
      <c r="C7" s="28" t="s">
        <v>12</v>
      </c>
      <c r="D7" s="38">
        <v>15</v>
      </c>
      <c r="E7" s="25"/>
      <c r="F7" s="27"/>
      <c r="G7" s="28" t="s">
        <v>14</v>
      </c>
      <c r="H7" s="30">
        <f>IF(Values_Entered,Number_of_Payments,"")</f>
        <v>180</v>
      </c>
      <c r="I7" s="31"/>
      <c r="J7" s="6"/>
    </row>
    <row r="8" spans="1:10" ht="14.4">
      <c r="A8" s="26"/>
      <c r="B8" s="27"/>
      <c r="C8" s="28" t="s">
        <v>1</v>
      </c>
      <c r="D8" s="38">
        <v>12</v>
      </c>
      <c r="E8" s="25"/>
      <c r="F8" s="27"/>
      <c r="G8" s="28" t="s">
        <v>2</v>
      </c>
      <c r="H8" s="29">
        <f>IF(Values_Entered,SUMIF(Beg_Bal,"&gt;0",Extra_Pay),"")</f>
        <v>0</v>
      </c>
      <c r="I8" s="31"/>
      <c r="J8" s="6"/>
    </row>
    <row r="9" spans="1:10" ht="14.4">
      <c r="A9" s="26"/>
      <c r="B9" s="27"/>
      <c r="C9" s="28" t="s">
        <v>3</v>
      </c>
      <c r="D9" s="39">
        <v>39417</v>
      </c>
      <c r="E9" s="25"/>
      <c r="F9" s="32"/>
      <c r="G9" s="33" t="s">
        <v>4</v>
      </c>
      <c r="H9" s="29">
        <f>IF(Values_Entered,SUMIF(Beg_Bal,"&gt;0",Int),"")</f>
        <v>19439.438626987521</v>
      </c>
      <c r="I9" s="31"/>
      <c r="J9" s="6"/>
    </row>
    <row r="10" spans="1:10" ht="14.4">
      <c r="A10" s="26"/>
      <c r="B10" s="32"/>
      <c r="C10" s="33" t="s">
        <v>5</v>
      </c>
      <c r="D10" s="42">
        <v>0</v>
      </c>
      <c r="E10" s="25"/>
      <c r="F10" s="24"/>
      <c r="G10" s="24"/>
      <c r="H10" s="24"/>
      <c r="I10" s="31"/>
      <c r="J10" s="6"/>
    </row>
    <row r="11" spans="1:10" ht="14.4">
      <c r="A11" s="24"/>
      <c r="B11" s="24"/>
      <c r="C11" s="24"/>
      <c r="D11" s="24"/>
      <c r="E11" s="24"/>
      <c r="F11" s="24"/>
      <c r="G11" s="24"/>
      <c r="H11" s="24"/>
      <c r="I11" s="24"/>
      <c r="J11" s="6"/>
    </row>
    <row r="12" spans="1:10" ht="14.4">
      <c r="A12" s="3"/>
      <c r="B12" s="40" t="s">
        <v>22</v>
      </c>
      <c r="C12" s="24" t="s">
        <v>23</v>
      </c>
      <c r="D12" s="24"/>
      <c r="E12" s="41"/>
      <c r="F12" s="41"/>
      <c r="G12" s="41"/>
      <c r="H12" s="34"/>
      <c r="I12" s="3"/>
      <c r="J12" s="6"/>
    </row>
    <row r="13" spans="1:10" ht="14.4">
      <c r="A13" s="3"/>
      <c r="B13" s="24"/>
      <c r="C13" s="24" t="s">
        <v>25</v>
      </c>
      <c r="D13" s="24"/>
      <c r="E13" s="41"/>
      <c r="F13" s="41"/>
      <c r="G13" s="41"/>
      <c r="H13" s="34"/>
      <c r="I13" s="3"/>
      <c r="J13" s="6"/>
    </row>
    <row r="14" spans="1:10" ht="14.4">
      <c r="A14" s="3"/>
      <c r="B14" s="24"/>
      <c r="C14" s="24" t="s">
        <v>24</v>
      </c>
      <c r="D14" s="24"/>
      <c r="E14" s="41"/>
      <c r="F14" s="41"/>
      <c r="G14" s="41"/>
      <c r="H14" s="34"/>
      <c r="I14" s="3"/>
      <c r="J14" s="6"/>
    </row>
    <row r="15" spans="1:10" ht="13.5" customHeight="1" thickBot="1">
      <c r="A15" s="3"/>
      <c r="B15" s="3"/>
      <c r="C15" s="3"/>
      <c r="D15" s="35"/>
      <c r="E15" s="35"/>
      <c r="F15" s="3"/>
      <c r="G15" s="3"/>
      <c r="H15" s="3"/>
      <c r="I15" s="3"/>
      <c r="J15" s="6"/>
    </row>
    <row r="16" spans="1:10" ht="3" customHeight="1" thickTop="1">
      <c r="A16" s="4"/>
      <c r="B16" s="4"/>
      <c r="C16" s="4"/>
      <c r="D16" s="4"/>
      <c r="E16" s="4"/>
      <c r="F16" s="4"/>
      <c r="G16" s="4"/>
      <c r="H16" s="4"/>
      <c r="I16" s="4"/>
      <c r="J16" s="6"/>
    </row>
    <row r="17" spans="1:11" s="7" customFormat="1" ht="31.5" customHeight="1" thickBot="1">
      <c r="A17" s="21" t="s">
        <v>15</v>
      </c>
      <c r="B17" s="22" t="s">
        <v>6</v>
      </c>
      <c r="C17" s="22" t="s">
        <v>7</v>
      </c>
      <c r="D17" s="22" t="s">
        <v>13</v>
      </c>
      <c r="E17" s="22" t="s">
        <v>8</v>
      </c>
      <c r="F17" s="22" t="s">
        <v>18</v>
      </c>
      <c r="G17" s="22" t="s">
        <v>16</v>
      </c>
      <c r="H17" s="22" t="s">
        <v>9</v>
      </c>
      <c r="I17" s="23" t="s">
        <v>17</v>
      </c>
      <c r="J17" s="8"/>
    </row>
    <row r="18" spans="1:11" s="7" customFormat="1" ht="3" customHeight="1" thickTop="1">
      <c r="A18" s="4"/>
      <c r="B18" s="9"/>
      <c r="C18" s="9"/>
      <c r="D18" s="9"/>
      <c r="E18" s="9"/>
      <c r="F18" s="9"/>
      <c r="G18" s="9"/>
      <c r="H18" s="9"/>
      <c r="I18" s="10"/>
      <c r="J18" s="8"/>
    </row>
    <row r="19" spans="1:11" s="7" customFormat="1">
      <c r="A19" s="11">
        <f>IF(Values_Entered,1,"")</f>
        <v>1</v>
      </c>
      <c r="B19" s="14">
        <f t="shared" ref="B19:B82" si="0">IF(Pay_Num&lt;&gt;"",DATE(YEAR(Loan_Start),MONTH(Loan_Start)+(Pay_Num)*12/Num_Pmt_Per_Year,DAY(Loan_Start)),"")</f>
        <v>39448</v>
      </c>
      <c r="C19" s="15">
        <f>IF(Values_Entered,Loan_Amount,"")</f>
        <v>200000</v>
      </c>
      <c r="D19" s="15">
        <f t="shared" ref="D19:D82" si="1">IF(Pay_Num&lt;&gt;"",Scheduled_Monthly_Payment,"")</f>
        <v>1219.1079923721434</v>
      </c>
      <c r="E19" s="16">
        <f t="shared" ref="E19:E82" si="2">IF(AND(Pay_Num&lt;&gt;"",Sched_Pay+Scheduled_Extra_Payments&lt;Beg_Bal),Scheduled_Extra_Payments,IF(AND(Pay_Num&lt;&gt;"",Beg_Bal-Sched_Pay&gt;0),Beg_Bal-Sched_Pay,IF(Pay_Num&lt;&gt;"",0,"")))</f>
        <v>0</v>
      </c>
      <c r="F19" s="15">
        <f t="shared" ref="F19:F82" si="3">IF(AND(Pay_Num&lt;&gt;"",Sched_Pay+Extra_Pay&lt;Beg_Bal),Sched_Pay+Extra_Pay,IF(Pay_Num&lt;&gt;"",Beg_Bal,""))</f>
        <v>1219.1079923721434</v>
      </c>
      <c r="G19" s="15">
        <f t="shared" ref="G19:G82" si="4">IF(Pay_Num&lt;&gt;"",Total_Pay-Int,"")</f>
        <v>1010.77465903881</v>
      </c>
      <c r="H19" s="15">
        <f>IF(Pay_Num&lt;&gt;"",Beg_Bal*(Interest_Rate/Num_Pmt_Per_Year),"")</f>
        <v>208.33333333333334</v>
      </c>
      <c r="I19" s="15">
        <f t="shared" ref="I19:I82" si="5">IF(AND(Pay_Num&lt;&gt;"",Sched_Pay+Extra_Pay&lt;Beg_Bal),Beg_Bal-Princ,IF(Pay_Num&lt;&gt;"",0,""))</f>
        <v>198989.22534096119</v>
      </c>
    </row>
    <row r="20" spans="1:11" s="7" customFormat="1" ht="12.75" customHeight="1">
      <c r="A20" s="11">
        <f t="shared" ref="A20:A83" si="6">IF(Values_Entered,A19+1,"")</f>
        <v>2</v>
      </c>
      <c r="B20" s="14">
        <f t="shared" si="0"/>
        <v>39479</v>
      </c>
      <c r="C20" s="15">
        <f t="shared" ref="C20:C83" si="7">IF(Pay_Num&lt;&gt;"",I19,"")</f>
        <v>198989.22534096119</v>
      </c>
      <c r="D20" s="15">
        <f t="shared" si="1"/>
        <v>1219.1079923721434</v>
      </c>
      <c r="E20" s="16">
        <f t="shared" si="2"/>
        <v>0</v>
      </c>
      <c r="F20" s="15">
        <f t="shared" si="3"/>
        <v>1219.1079923721434</v>
      </c>
      <c r="G20" s="15">
        <f t="shared" si="4"/>
        <v>1011.8275493086421</v>
      </c>
      <c r="H20" s="15">
        <f t="shared" ref="H20:H83" si="8">IF(Pay_Num&lt;&gt;"",Beg_Bal*Interest_Rate/Num_Pmt_Per_Year,"")</f>
        <v>207.28044306350125</v>
      </c>
      <c r="I20" s="15">
        <f t="shared" si="5"/>
        <v>197977.39779165253</v>
      </c>
    </row>
    <row r="21" spans="1:11" s="7" customFormat="1" ht="12.75" customHeight="1">
      <c r="A21" s="11">
        <f t="shared" si="6"/>
        <v>3</v>
      </c>
      <c r="B21" s="14">
        <f t="shared" si="0"/>
        <v>39508</v>
      </c>
      <c r="C21" s="15">
        <f t="shared" si="7"/>
        <v>197977.39779165253</v>
      </c>
      <c r="D21" s="15">
        <f t="shared" si="1"/>
        <v>1219.1079923721434</v>
      </c>
      <c r="E21" s="16">
        <f t="shared" si="2"/>
        <v>0</v>
      </c>
      <c r="F21" s="15">
        <f t="shared" si="3"/>
        <v>1219.1079923721434</v>
      </c>
      <c r="G21" s="15">
        <f t="shared" si="4"/>
        <v>1012.8815363391719</v>
      </c>
      <c r="H21" s="15">
        <f t="shared" si="8"/>
        <v>206.22645603297141</v>
      </c>
      <c r="I21" s="15">
        <f t="shared" si="5"/>
        <v>196964.51625531336</v>
      </c>
    </row>
    <row r="22" spans="1:11" s="7" customFormat="1">
      <c r="A22" s="11">
        <f t="shared" si="6"/>
        <v>4</v>
      </c>
      <c r="B22" s="14">
        <f t="shared" si="0"/>
        <v>39539</v>
      </c>
      <c r="C22" s="15">
        <f t="shared" si="7"/>
        <v>196964.51625531336</v>
      </c>
      <c r="D22" s="15">
        <f t="shared" si="1"/>
        <v>1219.1079923721434</v>
      </c>
      <c r="E22" s="16">
        <f t="shared" si="2"/>
        <v>0</v>
      </c>
      <c r="F22" s="15">
        <f t="shared" si="3"/>
        <v>1219.1079923721434</v>
      </c>
      <c r="G22" s="15">
        <f t="shared" si="4"/>
        <v>1013.9366212728586</v>
      </c>
      <c r="H22" s="15">
        <f t="shared" si="8"/>
        <v>205.17137109928476</v>
      </c>
      <c r="I22" s="15">
        <f t="shared" si="5"/>
        <v>195950.57963404051</v>
      </c>
    </row>
    <row r="23" spans="1:11" s="7" customFormat="1">
      <c r="A23" s="11">
        <f t="shared" si="6"/>
        <v>5</v>
      </c>
      <c r="B23" s="14">
        <f t="shared" si="0"/>
        <v>39569</v>
      </c>
      <c r="C23" s="15">
        <f t="shared" si="7"/>
        <v>195950.57963404051</v>
      </c>
      <c r="D23" s="15">
        <f t="shared" si="1"/>
        <v>1219.1079923721434</v>
      </c>
      <c r="E23" s="16">
        <v>0</v>
      </c>
      <c r="F23" s="15">
        <f t="shared" si="3"/>
        <v>1219.1079923721434</v>
      </c>
      <c r="G23" s="15">
        <f t="shared" si="4"/>
        <v>1014.9928052533512</v>
      </c>
      <c r="H23" s="15">
        <f t="shared" si="8"/>
        <v>204.11518711879219</v>
      </c>
      <c r="I23" s="15">
        <f t="shared" si="5"/>
        <v>194935.58682878714</v>
      </c>
    </row>
    <row r="24" spans="1:11">
      <c r="A24" s="11">
        <f t="shared" si="6"/>
        <v>6</v>
      </c>
      <c r="B24" s="14">
        <f t="shared" si="0"/>
        <v>39600</v>
      </c>
      <c r="C24" s="15">
        <f t="shared" si="7"/>
        <v>194935.58682878714</v>
      </c>
      <c r="D24" s="15">
        <f t="shared" si="1"/>
        <v>1219.1079923721434</v>
      </c>
      <c r="E24" s="16">
        <f t="shared" si="2"/>
        <v>0</v>
      </c>
      <c r="F24" s="15">
        <f t="shared" si="3"/>
        <v>1219.1079923721434</v>
      </c>
      <c r="G24" s="15">
        <f t="shared" si="4"/>
        <v>1016.0500894254901</v>
      </c>
      <c r="H24" s="15">
        <f t="shared" si="8"/>
        <v>203.05790294665329</v>
      </c>
      <c r="I24" s="15">
        <f t="shared" si="5"/>
        <v>193919.53673936165</v>
      </c>
      <c r="J24" s="7"/>
      <c r="K24" s="7"/>
    </row>
    <row r="25" spans="1:11">
      <c r="A25" s="11">
        <f t="shared" si="6"/>
        <v>7</v>
      </c>
      <c r="B25" s="14">
        <f t="shared" si="0"/>
        <v>39630</v>
      </c>
      <c r="C25" s="15">
        <f t="shared" si="7"/>
        <v>193919.53673936165</v>
      </c>
      <c r="D25" s="15">
        <f t="shared" si="1"/>
        <v>1219.1079923721434</v>
      </c>
      <c r="E25" s="16">
        <f t="shared" si="2"/>
        <v>0</v>
      </c>
      <c r="F25" s="15">
        <f t="shared" si="3"/>
        <v>1219.1079923721434</v>
      </c>
      <c r="G25" s="15">
        <f t="shared" si="4"/>
        <v>1017.1084749353083</v>
      </c>
      <c r="H25" s="15">
        <f t="shared" si="8"/>
        <v>201.99951743683505</v>
      </c>
      <c r="I25" s="15">
        <f t="shared" si="5"/>
        <v>192902.42826442633</v>
      </c>
      <c r="J25" s="7"/>
      <c r="K25" s="7"/>
    </row>
    <row r="26" spans="1:11">
      <c r="A26" s="11">
        <f t="shared" si="6"/>
        <v>8</v>
      </c>
      <c r="B26" s="14">
        <f t="shared" si="0"/>
        <v>39661</v>
      </c>
      <c r="C26" s="15">
        <f t="shared" si="7"/>
        <v>192902.42826442633</v>
      </c>
      <c r="D26" s="15">
        <f t="shared" si="1"/>
        <v>1219.1079923721434</v>
      </c>
      <c r="E26" s="16">
        <f t="shared" si="2"/>
        <v>0</v>
      </c>
      <c r="F26" s="15">
        <f t="shared" si="3"/>
        <v>1219.1079923721434</v>
      </c>
      <c r="G26" s="15">
        <f t="shared" si="4"/>
        <v>1018.1679629300326</v>
      </c>
      <c r="H26" s="15">
        <f t="shared" si="8"/>
        <v>200.94002944211078</v>
      </c>
      <c r="I26" s="15">
        <f t="shared" si="5"/>
        <v>191884.26030149631</v>
      </c>
      <c r="J26" s="7"/>
      <c r="K26" s="7"/>
    </row>
    <row r="27" spans="1:11">
      <c r="A27" s="11">
        <f t="shared" si="6"/>
        <v>9</v>
      </c>
      <c r="B27" s="14">
        <f t="shared" si="0"/>
        <v>39692</v>
      </c>
      <c r="C27" s="15">
        <f t="shared" si="7"/>
        <v>191884.26030149631</v>
      </c>
      <c r="D27" s="15">
        <f t="shared" si="1"/>
        <v>1219.1079923721434</v>
      </c>
      <c r="E27" s="16">
        <f t="shared" si="2"/>
        <v>0</v>
      </c>
      <c r="F27" s="15">
        <f t="shared" si="3"/>
        <v>1219.1079923721434</v>
      </c>
      <c r="G27" s="15">
        <f t="shared" si="4"/>
        <v>1019.2285545580847</v>
      </c>
      <c r="H27" s="15">
        <f t="shared" si="8"/>
        <v>199.87943781405866</v>
      </c>
      <c r="I27" s="15">
        <f t="shared" si="5"/>
        <v>190865.03174693821</v>
      </c>
      <c r="J27" s="7"/>
      <c r="K27" s="7"/>
    </row>
    <row r="28" spans="1:11">
      <c r="A28" s="11">
        <f t="shared" si="6"/>
        <v>10</v>
      </c>
      <c r="B28" s="14">
        <f t="shared" si="0"/>
        <v>39722</v>
      </c>
      <c r="C28" s="15">
        <f t="shared" si="7"/>
        <v>190865.03174693821</v>
      </c>
      <c r="D28" s="15">
        <f t="shared" si="1"/>
        <v>1219.1079923721434</v>
      </c>
      <c r="E28" s="16">
        <v>0</v>
      </c>
      <c r="F28" s="15">
        <f t="shared" si="3"/>
        <v>1219.1079923721434</v>
      </c>
      <c r="G28" s="15">
        <f t="shared" si="4"/>
        <v>1020.2902509690828</v>
      </c>
      <c r="H28" s="15">
        <f t="shared" si="8"/>
        <v>198.81774140306064</v>
      </c>
      <c r="I28" s="15">
        <f t="shared" si="5"/>
        <v>189844.74149596912</v>
      </c>
      <c r="J28" s="7"/>
      <c r="K28" s="7"/>
    </row>
    <row r="29" spans="1:11">
      <c r="A29" s="11">
        <f t="shared" si="6"/>
        <v>11</v>
      </c>
      <c r="B29" s="14">
        <f t="shared" si="0"/>
        <v>39753</v>
      </c>
      <c r="C29" s="15">
        <f t="shared" si="7"/>
        <v>189844.74149596912</v>
      </c>
      <c r="D29" s="15">
        <f t="shared" si="1"/>
        <v>1219.1079923721434</v>
      </c>
      <c r="E29" s="16">
        <f t="shared" si="2"/>
        <v>0</v>
      </c>
      <c r="F29" s="15">
        <f t="shared" si="3"/>
        <v>1219.1079923721434</v>
      </c>
      <c r="G29" s="15">
        <f t="shared" si="4"/>
        <v>1021.3530533138422</v>
      </c>
      <c r="H29" s="15">
        <f t="shared" si="8"/>
        <v>197.75493905830118</v>
      </c>
      <c r="I29" s="15">
        <f t="shared" si="5"/>
        <v>188823.38844265527</v>
      </c>
      <c r="J29" s="7"/>
      <c r="K29" s="7"/>
    </row>
    <row r="30" spans="1:11">
      <c r="A30" s="11">
        <f t="shared" si="6"/>
        <v>12</v>
      </c>
      <c r="B30" s="14">
        <f t="shared" si="0"/>
        <v>39783</v>
      </c>
      <c r="C30" s="15">
        <f t="shared" si="7"/>
        <v>188823.38844265527</v>
      </c>
      <c r="D30" s="15">
        <f t="shared" si="1"/>
        <v>1219.1079923721434</v>
      </c>
      <c r="E30" s="16">
        <f t="shared" si="2"/>
        <v>0</v>
      </c>
      <c r="F30" s="15">
        <f t="shared" si="3"/>
        <v>1219.1079923721434</v>
      </c>
      <c r="G30" s="15">
        <f t="shared" si="4"/>
        <v>1022.4169627443774</v>
      </c>
      <c r="H30" s="15">
        <f t="shared" si="8"/>
        <v>196.69102962776591</v>
      </c>
      <c r="I30" s="15">
        <f t="shared" si="5"/>
        <v>187800.97147991089</v>
      </c>
      <c r="J30" s="7"/>
      <c r="K30" s="7"/>
    </row>
    <row r="31" spans="1:11">
      <c r="A31" s="11">
        <f t="shared" si="6"/>
        <v>13</v>
      </c>
      <c r="B31" s="14">
        <f t="shared" si="0"/>
        <v>39814</v>
      </c>
      <c r="C31" s="15">
        <f t="shared" si="7"/>
        <v>187800.97147991089</v>
      </c>
      <c r="D31" s="15">
        <f t="shared" si="1"/>
        <v>1219.1079923721434</v>
      </c>
      <c r="E31" s="16">
        <f t="shared" si="2"/>
        <v>0</v>
      </c>
      <c r="F31" s="15">
        <f t="shared" si="3"/>
        <v>1219.1079923721434</v>
      </c>
      <c r="G31" s="15">
        <f t="shared" si="4"/>
        <v>1023.4819804139029</v>
      </c>
      <c r="H31" s="15">
        <f t="shared" si="8"/>
        <v>195.62601195824053</v>
      </c>
      <c r="I31" s="15">
        <f t="shared" si="5"/>
        <v>186777.48949949699</v>
      </c>
      <c r="J31" s="7"/>
      <c r="K31" s="7"/>
    </row>
    <row r="32" spans="1:11">
      <c r="A32" s="11">
        <f t="shared" si="6"/>
        <v>14</v>
      </c>
      <c r="B32" s="14">
        <f t="shared" si="0"/>
        <v>39845</v>
      </c>
      <c r="C32" s="15">
        <f t="shared" si="7"/>
        <v>186777.48949949699</v>
      </c>
      <c r="D32" s="15">
        <f t="shared" si="1"/>
        <v>1219.1079923721434</v>
      </c>
      <c r="E32" s="16">
        <f t="shared" si="2"/>
        <v>0</v>
      </c>
      <c r="F32" s="15">
        <f t="shared" si="3"/>
        <v>1219.1079923721434</v>
      </c>
      <c r="G32" s="15">
        <f t="shared" si="4"/>
        <v>1024.548107476834</v>
      </c>
      <c r="H32" s="15">
        <f t="shared" si="8"/>
        <v>194.55988489530935</v>
      </c>
      <c r="I32" s="15">
        <f t="shared" si="5"/>
        <v>185752.94139202015</v>
      </c>
      <c r="J32" s="7"/>
      <c r="K32" s="7"/>
    </row>
    <row r="33" spans="1:11">
      <c r="A33" s="11">
        <f t="shared" si="6"/>
        <v>15</v>
      </c>
      <c r="B33" s="14">
        <f t="shared" si="0"/>
        <v>39873</v>
      </c>
      <c r="C33" s="15">
        <f t="shared" si="7"/>
        <v>185752.94139202015</v>
      </c>
      <c r="D33" s="15">
        <f t="shared" si="1"/>
        <v>1219.1079923721434</v>
      </c>
      <c r="E33" s="16">
        <f t="shared" si="2"/>
        <v>0</v>
      </c>
      <c r="F33" s="15">
        <f t="shared" si="3"/>
        <v>1219.1079923721434</v>
      </c>
      <c r="G33" s="15">
        <f t="shared" si="4"/>
        <v>1025.6153450887891</v>
      </c>
      <c r="H33" s="15">
        <f t="shared" si="8"/>
        <v>193.49264728335433</v>
      </c>
      <c r="I33" s="15">
        <f t="shared" si="5"/>
        <v>184727.32604693135</v>
      </c>
      <c r="J33" s="7"/>
      <c r="K33" s="7"/>
    </row>
    <row r="34" spans="1:11">
      <c r="A34" s="11">
        <f t="shared" si="6"/>
        <v>16</v>
      </c>
      <c r="B34" s="14">
        <f t="shared" si="0"/>
        <v>39904</v>
      </c>
      <c r="C34" s="15">
        <f t="shared" si="7"/>
        <v>184727.32604693135</v>
      </c>
      <c r="D34" s="15">
        <f t="shared" si="1"/>
        <v>1219.1079923721434</v>
      </c>
      <c r="E34" s="16">
        <f t="shared" si="2"/>
        <v>0</v>
      </c>
      <c r="F34" s="15">
        <f t="shared" si="3"/>
        <v>1219.1079923721434</v>
      </c>
      <c r="G34" s="15">
        <f t="shared" si="4"/>
        <v>1026.6836944065899</v>
      </c>
      <c r="H34" s="15">
        <f t="shared" si="8"/>
        <v>192.42429796555351</v>
      </c>
      <c r="I34" s="15">
        <f t="shared" si="5"/>
        <v>183700.64235252477</v>
      </c>
      <c r="J34" s="7"/>
      <c r="K34" s="7"/>
    </row>
    <row r="35" spans="1:11">
      <c r="A35" s="11">
        <f t="shared" si="6"/>
        <v>17</v>
      </c>
      <c r="B35" s="14">
        <f t="shared" si="0"/>
        <v>39934</v>
      </c>
      <c r="C35" s="15">
        <f t="shared" si="7"/>
        <v>183700.64235252477</v>
      </c>
      <c r="D35" s="15">
        <f t="shared" si="1"/>
        <v>1219.1079923721434</v>
      </c>
      <c r="E35" s="16">
        <f t="shared" si="2"/>
        <v>0</v>
      </c>
      <c r="F35" s="15">
        <f t="shared" si="3"/>
        <v>1219.1079923721434</v>
      </c>
      <c r="G35" s="15">
        <f t="shared" si="4"/>
        <v>1027.7531565882634</v>
      </c>
      <c r="H35" s="15">
        <f t="shared" si="8"/>
        <v>191.35483578387996</v>
      </c>
      <c r="I35" s="15">
        <f t="shared" si="5"/>
        <v>182672.8891959365</v>
      </c>
      <c r="J35" s="7"/>
      <c r="K35" s="7"/>
    </row>
    <row r="36" spans="1:11">
      <c r="A36" s="11">
        <f t="shared" si="6"/>
        <v>18</v>
      </c>
      <c r="B36" s="14">
        <f t="shared" si="0"/>
        <v>39965</v>
      </c>
      <c r="C36" s="15">
        <f t="shared" si="7"/>
        <v>182672.8891959365</v>
      </c>
      <c r="D36" s="15">
        <f t="shared" si="1"/>
        <v>1219.1079923721434</v>
      </c>
      <c r="E36" s="16">
        <f t="shared" si="2"/>
        <v>0</v>
      </c>
      <c r="F36" s="15">
        <f t="shared" si="3"/>
        <v>1219.1079923721434</v>
      </c>
      <c r="G36" s="15">
        <f t="shared" si="4"/>
        <v>1028.8237327930428</v>
      </c>
      <c r="H36" s="15">
        <f t="shared" si="8"/>
        <v>190.28425957910054</v>
      </c>
      <c r="I36" s="15">
        <f t="shared" si="5"/>
        <v>181644.06546314346</v>
      </c>
      <c r="J36" s="7"/>
      <c r="K36" s="7"/>
    </row>
    <row r="37" spans="1:11">
      <c r="A37" s="11">
        <f t="shared" si="6"/>
        <v>19</v>
      </c>
      <c r="B37" s="14">
        <f t="shared" si="0"/>
        <v>39995</v>
      </c>
      <c r="C37" s="15">
        <f t="shared" si="7"/>
        <v>181644.06546314346</v>
      </c>
      <c r="D37" s="15">
        <f t="shared" si="1"/>
        <v>1219.1079923721434</v>
      </c>
      <c r="E37" s="16">
        <f t="shared" si="2"/>
        <v>0</v>
      </c>
      <c r="F37" s="15">
        <f t="shared" si="3"/>
        <v>1219.1079923721434</v>
      </c>
      <c r="G37" s="15">
        <f t="shared" si="4"/>
        <v>1029.895424181369</v>
      </c>
      <c r="H37" s="15">
        <f t="shared" si="8"/>
        <v>189.21256819077442</v>
      </c>
      <c r="I37" s="15">
        <f t="shared" si="5"/>
        <v>180614.1700389621</v>
      </c>
      <c r="J37" s="7"/>
      <c r="K37" s="7"/>
    </row>
    <row r="38" spans="1:11">
      <c r="A38" s="11">
        <f t="shared" si="6"/>
        <v>20</v>
      </c>
      <c r="B38" s="14">
        <f t="shared" si="0"/>
        <v>40026</v>
      </c>
      <c r="C38" s="15">
        <f t="shared" si="7"/>
        <v>180614.1700389621</v>
      </c>
      <c r="D38" s="15">
        <f t="shared" si="1"/>
        <v>1219.1079923721434</v>
      </c>
      <c r="E38" s="16">
        <f t="shared" si="2"/>
        <v>0</v>
      </c>
      <c r="F38" s="15">
        <f t="shared" si="3"/>
        <v>1219.1079923721434</v>
      </c>
      <c r="G38" s="15">
        <f t="shared" si="4"/>
        <v>1030.9682319148912</v>
      </c>
      <c r="H38" s="15">
        <f t="shared" si="8"/>
        <v>188.13976045725221</v>
      </c>
      <c r="I38" s="15">
        <f t="shared" si="5"/>
        <v>179583.20180704721</v>
      </c>
      <c r="J38" s="7"/>
      <c r="K38" s="7"/>
    </row>
    <row r="39" spans="1:11">
      <c r="A39" s="11">
        <f t="shared" si="6"/>
        <v>21</v>
      </c>
      <c r="B39" s="14">
        <f t="shared" si="0"/>
        <v>40057</v>
      </c>
      <c r="C39" s="15">
        <f t="shared" si="7"/>
        <v>179583.20180704721</v>
      </c>
      <c r="D39" s="15">
        <f t="shared" si="1"/>
        <v>1219.1079923721434</v>
      </c>
      <c r="E39" s="16">
        <f t="shared" si="2"/>
        <v>0</v>
      </c>
      <c r="F39" s="15">
        <f t="shared" si="3"/>
        <v>1219.1079923721434</v>
      </c>
      <c r="G39" s="15">
        <f t="shared" si="4"/>
        <v>1032.0421571564691</v>
      </c>
      <c r="H39" s="15">
        <f t="shared" si="8"/>
        <v>187.06583521567418</v>
      </c>
      <c r="I39" s="15">
        <f t="shared" si="5"/>
        <v>178551.15964989073</v>
      </c>
      <c r="J39" s="7"/>
      <c r="K39" s="7"/>
    </row>
    <row r="40" spans="1:11">
      <c r="A40" s="11">
        <f t="shared" si="6"/>
        <v>22</v>
      </c>
      <c r="B40" s="14">
        <f t="shared" si="0"/>
        <v>40087</v>
      </c>
      <c r="C40" s="15">
        <f t="shared" si="7"/>
        <v>178551.15964989073</v>
      </c>
      <c r="D40" s="15">
        <f t="shared" si="1"/>
        <v>1219.1079923721434</v>
      </c>
      <c r="E40" s="16">
        <f t="shared" si="2"/>
        <v>0</v>
      </c>
      <c r="F40" s="15">
        <f t="shared" si="3"/>
        <v>1219.1079923721434</v>
      </c>
      <c r="G40" s="15">
        <f t="shared" si="4"/>
        <v>1033.1172010701739</v>
      </c>
      <c r="H40" s="15">
        <f t="shared" si="8"/>
        <v>185.99079130196949</v>
      </c>
      <c r="I40" s="15">
        <f t="shared" si="5"/>
        <v>177518.04244882055</v>
      </c>
      <c r="J40" s="7"/>
      <c r="K40" s="7"/>
    </row>
    <row r="41" spans="1:11">
      <c r="A41" s="11">
        <f t="shared" si="6"/>
        <v>23</v>
      </c>
      <c r="B41" s="14">
        <f t="shared" si="0"/>
        <v>40118</v>
      </c>
      <c r="C41" s="15">
        <f t="shared" si="7"/>
        <v>177518.04244882055</v>
      </c>
      <c r="D41" s="15">
        <f t="shared" si="1"/>
        <v>1219.1079923721434</v>
      </c>
      <c r="E41" s="16">
        <f t="shared" si="2"/>
        <v>0</v>
      </c>
      <c r="F41" s="15">
        <f t="shared" si="3"/>
        <v>1219.1079923721434</v>
      </c>
      <c r="G41" s="15">
        <f t="shared" si="4"/>
        <v>1034.1933648212887</v>
      </c>
      <c r="H41" s="15">
        <f t="shared" si="8"/>
        <v>184.91462755085476</v>
      </c>
      <c r="I41" s="15">
        <f t="shared" si="5"/>
        <v>176483.84908399926</v>
      </c>
      <c r="J41" s="7"/>
      <c r="K41" s="7"/>
    </row>
    <row r="42" spans="1:11">
      <c r="A42" s="11">
        <f t="shared" si="6"/>
        <v>24</v>
      </c>
      <c r="B42" s="14">
        <f t="shared" si="0"/>
        <v>40148</v>
      </c>
      <c r="C42" s="15">
        <f t="shared" si="7"/>
        <v>176483.84908399926</v>
      </c>
      <c r="D42" s="15">
        <f t="shared" si="1"/>
        <v>1219.1079923721434</v>
      </c>
      <c r="E42" s="16">
        <f t="shared" si="2"/>
        <v>0</v>
      </c>
      <c r="F42" s="15">
        <f t="shared" si="3"/>
        <v>1219.1079923721434</v>
      </c>
      <c r="G42" s="15">
        <f t="shared" si="4"/>
        <v>1035.2706495763109</v>
      </c>
      <c r="H42" s="15">
        <f t="shared" si="8"/>
        <v>183.83734279583257</v>
      </c>
      <c r="I42" s="15">
        <f t="shared" si="5"/>
        <v>175448.57843442296</v>
      </c>
      <c r="J42" s="7"/>
      <c r="K42" s="7"/>
    </row>
    <row r="43" spans="1:11">
      <c r="A43" s="11">
        <f t="shared" si="6"/>
        <v>25</v>
      </c>
      <c r="B43" s="14">
        <f t="shared" si="0"/>
        <v>40179</v>
      </c>
      <c r="C43" s="15">
        <f t="shared" si="7"/>
        <v>175448.57843442296</v>
      </c>
      <c r="D43" s="15">
        <f t="shared" si="1"/>
        <v>1219.1079923721434</v>
      </c>
      <c r="E43" s="16">
        <f t="shared" si="2"/>
        <v>0</v>
      </c>
      <c r="F43" s="15">
        <f t="shared" si="3"/>
        <v>1219.1079923721434</v>
      </c>
      <c r="G43" s="15">
        <f t="shared" si="4"/>
        <v>1036.3490565029529</v>
      </c>
      <c r="H43" s="15">
        <f t="shared" si="8"/>
        <v>182.75893586919059</v>
      </c>
      <c r="I43" s="15">
        <f t="shared" si="5"/>
        <v>174412.22937792001</v>
      </c>
      <c r="J43" s="7"/>
      <c r="K43" s="7"/>
    </row>
    <row r="44" spans="1:11">
      <c r="A44" s="11">
        <f t="shared" si="6"/>
        <v>26</v>
      </c>
      <c r="B44" s="14">
        <f t="shared" si="0"/>
        <v>40210</v>
      </c>
      <c r="C44" s="15">
        <f t="shared" si="7"/>
        <v>174412.22937792001</v>
      </c>
      <c r="D44" s="15">
        <f t="shared" si="1"/>
        <v>1219.1079923721434</v>
      </c>
      <c r="E44" s="16">
        <f t="shared" si="2"/>
        <v>0</v>
      </c>
      <c r="F44" s="15">
        <f t="shared" si="3"/>
        <v>1219.1079923721434</v>
      </c>
      <c r="G44" s="15">
        <f t="shared" si="4"/>
        <v>1037.4285867701433</v>
      </c>
      <c r="H44" s="15">
        <f t="shared" si="8"/>
        <v>181.679405602</v>
      </c>
      <c r="I44" s="15">
        <f t="shared" si="5"/>
        <v>173374.80079114987</v>
      </c>
      <c r="J44" s="7"/>
      <c r="K44" s="7"/>
    </row>
    <row r="45" spans="1:11">
      <c r="A45" s="11">
        <f t="shared" si="6"/>
        <v>27</v>
      </c>
      <c r="B45" s="14">
        <f t="shared" si="0"/>
        <v>40238</v>
      </c>
      <c r="C45" s="15">
        <f t="shared" si="7"/>
        <v>173374.80079114987</v>
      </c>
      <c r="D45" s="15">
        <f t="shared" si="1"/>
        <v>1219.1079923721434</v>
      </c>
      <c r="E45" s="16">
        <f t="shared" si="2"/>
        <v>0</v>
      </c>
      <c r="F45" s="15">
        <f t="shared" si="3"/>
        <v>1219.1079923721434</v>
      </c>
      <c r="G45" s="15">
        <f t="shared" si="4"/>
        <v>1038.509241548029</v>
      </c>
      <c r="H45" s="15">
        <f t="shared" si="8"/>
        <v>180.59875082411443</v>
      </c>
      <c r="I45" s="15">
        <f t="shared" si="5"/>
        <v>172336.29154960185</v>
      </c>
      <c r="J45" s="7"/>
      <c r="K45" s="7"/>
    </row>
    <row r="46" spans="1:11">
      <c r="A46" s="11">
        <f t="shared" si="6"/>
        <v>28</v>
      </c>
      <c r="B46" s="14">
        <f t="shared" si="0"/>
        <v>40269</v>
      </c>
      <c r="C46" s="15">
        <f t="shared" si="7"/>
        <v>172336.29154960185</v>
      </c>
      <c r="D46" s="15">
        <f t="shared" si="1"/>
        <v>1219.1079923721434</v>
      </c>
      <c r="E46" s="16">
        <f t="shared" si="2"/>
        <v>0</v>
      </c>
      <c r="F46" s="15">
        <f t="shared" si="3"/>
        <v>1219.1079923721434</v>
      </c>
      <c r="G46" s="15">
        <f t="shared" si="4"/>
        <v>1039.5910220079747</v>
      </c>
      <c r="H46" s="15">
        <f t="shared" si="8"/>
        <v>179.5169703641686</v>
      </c>
      <c r="I46" s="15">
        <f t="shared" si="5"/>
        <v>171296.70052759387</v>
      </c>
      <c r="J46" s="7"/>
      <c r="K46" s="7"/>
    </row>
    <row r="47" spans="1:11">
      <c r="A47" s="11">
        <f t="shared" si="6"/>
        <v>29</v>
      </c>
      <c r="B47" s="14">
        <f t="shared" si="0"/>
        <v>40299</v>
      </c>
      <c r="C47" s="15">
        <f t="shared" si="7"/>
        <v>171296.70052759387</v>
      </c>
      <c r="D47" s="15">
        <f t="shared" si="1"/>
        <v>1219.1079923721434</v>
      </c>
      <c r="E47" s="16">
        <f t="shared" si="2"/>
        <v>0</v>
      </c>
      <c r="F47" s="15">
        <f t="shared" si="3"/>
        <v>1219.1079923721434</v>
      </c>
      <c r="G47" s="15">
        <f t="shared" si="4"/>
        <v>1040.6739293225664</v>
      </c>
      <c r="H47" s="15">
        <f t="shared" si="8"/>
        <v>178.43406304957696</v>
      </c>
      <c r="I47" s="15">
        <f t="shared" si="5"/>
        <v>170256.0265982713</v>
      </c>
      <c r="J47" s="7"/>
      <c r="K47" s="7"/>
    </row>
    <row r="48" spans="1:11">
      <c r="A48" s="11">
        <f t="shared" si="6"/>
        <v>30</v>
      </c>
      <c r="B48" s="14">
        <f t="shared" si="0"/>
        <v>40330</v>
      </c>
      <c r="C48" s="15">
        <f t="shared" si="7"/>
        <v>170256.0265982713</v>
      </c>
      <c r="D48" s="15">
        <f t="shared" si="1"/>
        <v>1219.1079923721434</v>
      </c>
      <c r="E48" s="16">
        <f t="shared" si="2"/>
        <v>0</v>
      </c>
      <c r="F48" s="15">
        <f t="shared" si="3"/>
        <v>1219.1079923721434</v>
      </c>
      <c r="G48" s="15">
        <f t="shared" si="4"/>
        <v>1041.7579646656109</v>
      </c>
      <c r="H48" s="15">
        <f t="shared" si="8"/>
        <v>177.35002770653261</v>
      </c>
      <c r="I48" s="15">
        <f t="shared" si="5"/>
        <v>169214.26863360568</v>
      </c>
      <c r="J48" s="7"/>
      <c r="K48" s="7"/>
    </row>
    <row r="49" spans="1:11">
      <c r="A49" s="11">
        <f t="shared" si="6"/>
        <v>31</v>
      </c>
      <c r="B49" s="14">
        <f t="shared" si="0"/>
        <v>40360</v>
      </c>
      <c r="C49" s="15">
        <f t="shared" si="7"/>
        <v>169214.26863360568</v>
      </c>
      <c r="D49" s="15">
        <f t="shared" si="1"/>
        <v>1219.1079923721434</v>
      </c>
      <c r="E49" s="16">
        <f t="shared" si="2"/>
        <v>0</v>
      </c>
      <c r="F49" s="15">
        <f t="shared" si="3"/>
        <v>1219.1079923721434</v>
      </c>
      <c r="G49" s="15">
        <f t="shared" si="4"/>
        <v>1042.8431292121375</v>
      </c>
      <c r="H49" s="15">
        <f t="shared" si="8"/>
        <v>176.26486316000592</v>
      </c>
      <c r="I49" s="15">
        <f t="shared" si="5"/>
        <v>168171.42550439356</v>
      </c>
      <c r="J49" s="7"/>
      <c r="K49" s="7"/>
    </row>
    <row r="50" spans="1:11">
      <c r="A50" s="11">
        <f t="shared" si="6"/>
        <v>32</v>
      </c>
      <c r="B50" s="14">
        <f t="shared" si="0"/>
        <v>40391</v>
      </c>
      <c r="C50" s="15">
        <f t="shared" si="7"/>
        <v>168171.42550439356</v>
      </c>
      <c r="D50" s="15">
        <f t="shared" si="1"/>
        <v>1219.1079923721434</v>
      </c>
      <c r="E50" s="16">
        <f t="shared" si="2"/>
        <v>0</v>
      </c>
      <c r="F50" s="15">
        <f t="shared" si="3"/>
        <v>1219.1079923721434</v>
      </c>
      <c r="G50" s="15">
        <f t="shared" si="4"/>
        <v>1043.9294241384</v>
      </c>
      <c r="H50" s="15">
        <f t="shared" si="8"/>
        <v>175.17856823374328</v>
      </c>
      <c r="I50" s="15">
        <f t="shared" si="5"/>
        <v>167127.49608025516</v>
      </c>
      <c r="J50" s="7"/>
      <c r="K50" s="7"/>
    </row>
    <row r="51" spans="1:11">
      <c r="A51" s="11">
        <f t="shared" si="6"/>
        <v>33</v>
      </c>
      <c r="B51" s="14">
        <f t="shared" si="0"/>
        <v>40422</v>
      </c>
      <c r="C51" s="15">
        <f t="shared" si="7"/>
        <v>167127.49608025516</v>
      </c>
      <c r="D51" s="15">
        <f t="shared" si="1"/>
        <v>1219.1079923721434</v>
      </c>
      <c r="E51" s="16">
        <f t="shared" si="2"/>
        <v>0</v>
      </c>
      <c r="F51" s="15">
        <f t="shared" si="3"/>
        <v>1219.1079923721434</v>
      </c>
      <c r="G51" s="15">
        <f t="shared" si="4"/>
        <v>1045.0168506218774</v>
      </c>
      <c r="H51" s="15">
        <f t="shared" si="8"/>
        <v>174.09114175026582</v>
      </c>
      <c r="I51" s="15">
        <f t="shared" si="5"/>
        <v>166082.47922963329</v>
      </c>
      <c r="J51" s="7"/>
      <c r="K51" s="7"/>
    </row>
    <row r="52" spans="1:11">
      <c r="A52" s="11">
        <f t="shared" si="6"/>
        <v>34</v>
      </c>
      <c r="B52" s="14">
        <f t="shared" si="0"/>
        <v>40452</v>
      </c>
      <c r="C52" s="15">
        <f t="shared" si="7"/>
        <v>166082.47922963329</v>
      </c>
      <c r="D52" s="15">
        <f t="shared" si="1"/>
        <v>1219.1079923721434</v>
      </c>
      <c r="E52" s="16">
        <f t="shared" si="2"/>
        <v>0</v>
      </c>
      <c r="F52" s="15">
        <f t="shared" si="3"/>
        <v>1219.1079923721434</v>
      </c>
      <c r="G52" s="15">
        <f t="shared" si="4"/>
        <v>1046.1054098412753</v>
      </c>
      <c r="H52" s="15">
        <f t="shared" si="8"/>
        <v>173.00258253086801</v>
      </c>
      <c r="I52" s="15">
        <f t="shared" si="5"/>
        <v>165036.373819792</v>
      </c>
      <c r="J52" s="7"/>
      <c r="K52" s="7"/>
    </row>
    <row r="53" spans="1:11">
      <c r="A53" s="11">
        <f t="shared" si="6"/>
        <v>35</v>
      </c>
      <c r="B53" s="14">
        <f t="shared" si="0"/>
        <v>40483</v>
      </c>
      <c r="C53" s="15">
        <f t="shared" si="7"/>
        <v>165036.373819792</v>
      </c>
      <c r="D53" s="15">
        <f t="shared" si="1"/>
        <v>1219.1079923721434</v>
      </c>
      <c r="E53" s="16">
        <f t="shared" si="2"/>
        <v>0</v>
      </c>
      <c r="F53" s="15">
        <f t="shared" si="3"/>
        <v>1219.1079923721434</v>
      </c>
      <c r="G53" s="15">
        <f t="shared" si="4"/>
        <v>1047.1951029765266</v>
      </c>
      <c r="H53" s="15">
        <f t="shared" si="8"/>
        <v>171.9128893956167</v>
      </c>
      <c r="I53" s="15">
        <f t="shared" si="5"/>
        <v>163989.17871681548</v>
      </c>
      <c r="J53" s="7"/>
      <c r="K53" s="7"/>
    </row>
    <row r="54" spans="1:11">
      <c r="A54" s="11">
        <f t="shared" si="6"/>
        <v>36</v>
      </c>
      <c r="B54" s="14">
        <f t="shared" si="0"/>
        <v>40513</v>
      </c>
      <c r="C54" s="15">
        <f t="shared" si="7"/>
        <v>163989.17871681548</v>
      </c>
      <c r="D54" s="15">
        <f t="shared" si="1"/>
        <v>1219.1079923721434</v>
      </c>
      <c r="E54" s="16">
        <f t="shared" si="2"/>
        <v>0</v>
      </c>
      <c r="F54" s="15">
        <f t="shared" si="3"/>
        <v>1219.1079923721434</v>
      </c>
      <c r="G54" s="15">
        <f t="shared" si="4"/>
        <v>1048.285931208794</v>
      </c>
      <c r="H54" s="15">
        <f t="shared" si="8"/>
        <v>170.82206116334945</v>
      </c>
      <c r="I54" s="15">
        <f t="shared" si="5"/>
        <v>162940.8927856067</v>
      </c>
      <c r="J54" s="7"/>
      <c r="K54" s="7"/>
    </row>
    <row r="55" spans="1:11">
      <c r="A55" s="11">
        <f t="shared" si="6"/>
        <v>37</v>
      </c>
      <c r="B55" s="14">
        <f t="shared" si="0"/>
        <v>40544</v>
      </c>
      <c r="C55" s="15">
        <f t="shared" si="7"/>
        <v>162940.8927856067</v>
      </c>
      <c r="D55" s="15">
        <f t="shared" si="1"/>
        <v>1219.1079923721434</v>
      </c>
      <c r="E55" s="16">
        <f t="shared" si="2"/>
        <v>0</v>
      </c>
      <c r="F55" s="15">
        <f t="shared" si="3"/>
        <v>1219.1079923721434</v>
      </c>
      <c r="G55" s="15">
        <f t="shared" si="4"/>
        <v>1049.3778957204697</v>
      </c>
      <c r="H55" s="15">
        <f t="shared" si="8"/>
        <v>169.73009665167365</v>
      </c>
      <c r="I55" s="15">
        <f t="shared" si="5"/>
        <v>161891.51488988622</v>
      </c>
      <c r="J55" s="7"/>
      <c r="K55" s="7"/>
    </row>
    <row r="56" spans="1:11">
      <c r="A56" s="11">
        <f t="shared" si="6"/>
        <v>38</v>
      </c>
      <c r="B56" s="14">
        <f t="shared" si="0"/>
        <v>40575</v>
      </c>
      <c r="C56" s="15">
        <f t="shared" si="7"/>
        <v>161891.51488988622</v>
      </c>
      <c r="D56" s="15">
        <f t="shared" si="1"/>
        <v>1219.1079923721434</v>
      </c>
      <c r="E56" s="16">
        <f t="shared" si="2"/>
        <v>0</v>
      </c>
      <c r="F56" s="15">
        <f t="shared" si="3"/>
        <v>1219.1079923721434</v>
      </c>
      <c r="G56" s="15">
        <f t="shared" si="4"/>
        <v>1050.4709976951785</v>
      </c>
      <c r="H56" s="15">
        <f t="shared" si="8"/>
        <v>168.63699467696483</v>
      </c>
      <c r="I56" s="15">
        <f t="shared" si="5"/>
        <v>160841.04389219105</v>
      </c>
      <c r="J56" s="7"/>
      <c r="K56" s="7"/>
    </row>
    <row r="57" spans="1:11">
      <c r="A57" s="11">
        <f t="shared" si="6"/>
        <v>39</v>
      </c>
      <c r="B57" s="14">
        <f t="shared" si="0"/>
        <v>40603</v>
      </c>
      <c r="C57" s="15">
        <f t="shared" si="7"/>
        <v>160841.04389219105</v>
      </c>
      <c r="D57" s="15">
        <f t="shared" si="1"/>
        <v>1219.1079923721434</v>
      </c>
      <c r="E57" s="16">
        <f t="shared" si="2"/>
        <v>0</v>
      </c>
      <c r="F57" s="15">
        <f t="shared" si="3"/>
        <v>1219.1079923721434</v>
      </c>
      <c r="G57" s="15">
        <f t="shared" si="4"/>
        <v>1051.5652383177776</v>
      </c>
      <c r="H57" s="15">
        <f t="shared" si="8"/>
        <v>167.5427540543657</v>
      </c>
      <c r="I57" s="15">
        <f t="shared" si="5"/>
        <v>159789.47865387329</v>
      </c>
      <c r="J57" s="7"/>
      <c r="K57" s="7"/>
    </row>
    <row r="58" spans="1:11">
      <c r="A58" s="11">
        <f t="shared" si="6"/>
        <v>40</v>
      </c>
      <c r="B58" s="14">
        <f t="shared" si="0"/>
        <v>40634</v>
      </c>
      <c r="C58" s="15">
        <f t="shared" si="7"/>
        <v>159789.47865387329</v>
      </c>
      <c r="D58" s="15">
        <f t="shared" si="1"/>
        <v>1219.1079923721434</v>
      </c>
      <c r="E58" s="16">
        <f t="shared" si="2"/>
        <v>0</v>
      </c>
      <c r="F58" s="15">
        <f t="shared" si="3"/>
        <v>1219.1079923721434</v>
      </c>
      <c r="G58" s="15">
        <f t="shared" si="4"/>
        <v>1052.6606187743587</v>
      </c>
      <c r="H58" s="15">
        <f t="shared" si="8"/>
        <v>166.44737359778469</v>
      </c>
      <c r="I58" s="15">
        <f t="shared" si="5"/>
        <v>158736.81803509893</v>
      </c>
      <c r="J58" s="7"/>
      <c r="K58" s="7"/>
    </row>
    <row r="59" spans="1:11">
      <c r="A59" s="11">
        <f t="shared" si="6"/>
        <v>41</v>
      </c>
      <c r="B59" s="14">
        <f t="shared" si="0"/>
        <v>40664</v>
      </c>
      <c r="C59" s="15">
        <f t="shared" si="7"/>
        <v>158736.81803509893</v>
      </c>
      <c r="D59" s="15">
        <f t="shared" si="1"/>
        <v>1219.1079923721434</v>
      </c>
      <c r="E59" s="16">
        <f t="shared" si="2"/>
        <v>0</v>
      </c>
      <c r="F59" s="15">
        <f t="shared" si="3"/>
        <v>1219.1079923721434</v>
      </c>
      <c r="G59" s="15">
        <f t="shared" si="4"/>
        <v>1053.7571402522487</v>
      </c>
      <c r="H59" s="15">
        <f t="shared" si="8"/>
        <v>165.35085211989471</v>
      </c>
      <c r="I59" s="15">
        <f t="shared" si="5"/>
        <v>157683.06089484668</v>
      </c>
      <c r="J59" s="7"/>
      <c r="K59" s="7"/>
    </row>
    <row r="60" spans="1:11">
      <c r="A60" s="11">
        <f t="shared" si="6"/>
        <v>42</v>
      </c>
      <c r="B60" s="14">
        <f t="shared" si="0"/>
        <v>40695</v>
      </c>
      <c r="C60" s="15">
        <f t="shared" si="7"/>
        <v>157683.06089484668</v>
      </c>
      <c r="D60" s="15">
        <f t="shared" si="1"/>
        <v>1219.1079923721434</v>
      </c>
      <c r="E60" s="16">
        <f t="shared" si="2"/>
        <v>0</v>
      </c>
      <c r="F60" s="15">
        <f t="shared" si="3"/>
        <v>1219.1079923721434</v>
      </c>
      <c r="G60" s="15">
        <f t="shared" si="4"/>
        <v>1054.8548039400114</v>
      </c>
      <c r="H60" s="15">
        <f t="shared" si="8"/>
        <v>164.25318843213196</v>
      </c>
      <c r="I60" s="15">
        <f t="shared" si="5"/>
        <v>156628.20609090666</v>
      </c>
      <c r="J60" s="7"/>
      <c r="K60" s="7"/>
    </row>
    <row r="61" spans="1:11">
      <c r="A61" s="11">
        <f t="shared" si="6"/>
        <v>43</v>
      </c>
      <c r="B61" s="14">
        <f t="shared" si="0"/>
        <v>40725</v>
      </c>
      <c r="C61" s="15">
        <f t="shared" si="7"/>
        <v>156628.20609090666</v>
      </c>
      <c r="D61" s="15">
        <f t="shared" si="1"/>
        <v>1219.1079923721434</v>
      </c>
      <c r="E61" s="16">
        <f t="shared" si="2"/>
        <v>0</v>
      </c>
      <c r="F61" s="15">
        <f t="shared" si="3"/>
        <v>1219.1079923721434</v>
      </c>
      <c r="G61" s="15">
        <f t="shared" si="4"/>
        <v>1055.9536110274489</v>
      </c>
      <c r="H61" s="15">
        <f t="shared" si="8"/>
        <v>163.15438134469446</v>
      </c>
      <c r="I61" s="15">
        <f t="shared" si="5"/>
        <v>155572.25247987921</v>
      </c>
      <c r="J61" s="7"/>
      <c r="K61" s="7"/>
    </row>
    <row r="62" spans="1:11">
      <c r="A62" s="11">
        <f t="shared" si="6"/>
        <v>44</v>
      </c>
      <c r="B62" s="14">
        <f t="shared" si="0"/>
        <v>40756</v>
      </c>
      <c r="C62" s="15">
        <f t="shared" si="7"/>
        <v>155572.25247987921</v>
      </c>
      <c r="D62" s="15">
        <f t="shared" si="1"/>
        <v>1219.1079923721434</v>
      </c>
      <c r="E62" s="16">
        <f t="shared" si="2"/>
        <v>0</v>
      </c>
      <c r="F62" s="15">
        <f t="shared" si="3"/>
        <v>1219.1079923721434</v>
      </c>
      <c r="G62" s="15">
        <f t="shared" si="4"/>
        <v>1057.0535627056024</v>
      </c>
      <c r="H62" s="15">
        <f t="shared" si="8"/>
        <v>162.05442966654087</v>
      </c>
      <c r="I62" s="15">
        <f t="shared" si="5"/>
        <v>154515.19891717361</v>
      </c>
      <c r="J62" s="7"/>
      <c r="K62" s="7"/>
    </row>
    <row r="63" spans="1:11">
      <c r="A63" s="11">
        <f t="shared" si="6"/>
        <v>45</v>
      </c>
      <c r="B63" s="14">
        <f t="shared" si="0"/>
        <v>40787</v>
      </c>
      <c r="C63" s="15">
        <f t="shared" si="7"/>
        <v>154515.19891717361</v>
      </c>
      <c r="D63" s="15">
        <f t="shared" si="1"/>
        <v>1219.1079923721434</v>
      </c>
      <c r="E63" s="16">
        <f t="shared" si="2"/>
        <v>0</v>
      </c>
      <c r="F63" s="15">
        <f t="shared" si="3"/>
        <v>1219.1079923721434</v>
      </c>
      <c r="G63" s="15">
        <f t="shared" si="4"/>
        <v>1058.1546601667542</v>
      </c>
      <c r="H63" s="15">
        <f t="shared" si="8"/>
        <v>160.95333220538919</v>
      </c>
      <c r="I63" s="15">
        <f t="shared" si="5"/>
        <v>153457.04425700684</v>
      </c>
      <c r="J63" s="7"/>
      <c r="K63" s="7"/>
    </row>
    <row r="64" spans="1:11">
      <c r="A64" s="11">
        <f t="shared" si="6"/>
        <v>46</v>
      </c>
      <c r="B64" s="14">
        <f t="shared" si="0"/>
        <v>40817</v>
      </c>
      <c r="C64" s="15">
        <f t="shared" si="7"/>
        <v>153457.04425700684</v>
      </c>
      <c r="D64" s="15">
        <f t="shared" si="1"/>
        <v>1219.1079923721434</v>
      </c>
      <c r="E64" s="16">
        <f t="shared" si="2"/>
        <v>0</v>
      </c>
      <c r="F64" s="15">
        <f t="shared" si="3"/>
        <v>1219.1079923721434</v>
      </c>
      <c r="G64" s="15">
        <f t="shared" si="4"/>
        <v>1059.256904604428</v>
      </c>
      <c r="H64" s="15">
        <f t="shared" si="8"/>
        <v>159.85108776771548</v>
      </c>
      <c r="I64" s="15">
        <f t="shared" si="5"/>
        <v>152397.7873524024</v>
      </c>
      <c r="J64" s="7"/>
      <c r="K64" s="7"/>
    </row>
    <row r="65" spans="1:11">
      <c r="A65" s="11">
        <f t="shared" si="6"/>
        <v>47</v>
      </c>
      <c r="B65" s="14">
        <f t="shared" si="0"/>
        <v>40848</v>
      </c>
      <c r="C65" s="15">
        <f t="shared" si="7"/>
        <v>152397.7873524024</v>
      </c>
      <c r="D65" s="15">
        <f t="shared" si="1"/>
        <v>1219.1079923721434</v>
      </c>
      <c r="E65" s="16">
        <f t="shared" si="2"/>
        <v>0</v>
      </c>
      <c r="F65" s="15">
        <f t="shared" si="3"/>
        <v>1219.1079923721434</v>
      </c>
      <c r="G65" s="15">
        <f t="shared" si="4"/>
        <v>1060.3602972133908</v>
      </c>
      <c r="H65" s="15">
        <f t="shared" si="8"/>
        <v>158.74769515875252</v>
      </c>
      <c r="I65" s="15">
        <f t="shared" si="5"/>
        <v>151337.42705518901</v>
      </c>
      <c r="J65" s="7"/>
      <c r="K65" s="7"/>
    </row>
    <row r="66" spans="1:11">
      <c r="A66" s="11">
        <f t="shared" si="6"/>
        <v>48</v>
      </c>
      <c r="B66" s="14">
        <f t="shared" si="0"/>
        <v>40878</v>
      </c>
      <c r="C66" s="15">
        <f t="shared" si="7"/>
        <v>151337.42705518901</v>
      </c>
      <c r="D66" s="15">
        <f t="shared" si="1"/>
        <v>1219.1079923721434</v>
      </c>
      <c r="E66" s="16">
        <f t="shared" si="2"/>
        <v>0</v>
      </c>
      <c r="F66" s="15">
        <f t="shared" si="3"/>
        <v>1219.1079923721434</v>
      </c>
      <c r="G66" s="15">
        <f t="shared" si="4"/>
        <v>1061.4648391896549</v>
      </c>
      <c r="H66" s="15">
        <f t="shared" si="8"/>
        <v>157.64315318248856</v>
      </c>
      <c r="I66" s="15">
        <f t="shared" si="5"/>
        <v>150275.96221599935</v>
      </c>
      <c r="J66" s="7"/>
      <c r="K66" s="7"/>
    </row>
    <row r="67" spans="1:11">
      <c r="A67" s="11">
        <f t="shared" si="6"/>
        <v>49</v>
      </c>
      <c r="B67" s="14">
        <f t="shared" si="0"/>
        <v>40909</v>
      </c>
      <c r="C67" s="15">
        <f t="shared" si="7"/>
        <v>150275.96221599935</v>
      </c>
      <c r="D67" s="15">
        <f t="shared" si="1"/>
        <v>1219.1079923721434</v>
      </c>
      <c r="E67" s="16">
        <f t="shared" si="2"/>
        <v>0</v>
      </c>
      <c r="F67" s="15">
        <f t="shared" si="3"/>
        <v>1219.1079923721434</v>
      </c>
      <c r="G67" s="15">
        <f t="shared" si="4"/>
        <v>1062.5705317304773</v>
      </c>
      <c r="H67" s="15">
        <f t="shared" si="8"/>
        <v>156.537460641666</v>
      </c>
      <c r="I67" s="15">
        <f t="shared" si="5"/>
        <v>149213.39168426886</v>
      </c>
      <c r="J67" s="7"/>
      <c r="K67" s="7"/>
    </row>
    <row r="68" spans="1:11">
      <c r="A68" s="11">
        <f t="shared" si="6"/>
        <v>50</v>
      </c>
      <c r="B68" s="14">
        <f t="shared" si="0"/>
        <v>40940</v>
      </c>
      <c r="C68" s="15">
        <f t="shared" si="7"/>
        <v>149213.39168426886</v>
      </c>
      <c r="D68" s="15">
        <f t="shared" si="1"/>
        <v>1219.1079923721434</v>
      </c>
      <c r="E68" s="16">
        <f t="shared" si="2"/>
        <v>0</v>
      </c>
      <c r="F68" s="15">
        <f t="shared" si="3"/>
        <v>1219.1079923721434</v>
      </c>
      <c r="G68" s="15">
        <f t="shared" si="4"/>
        <v>1063.6773760343633</v>
      </c>
      <c r="H68" s="15">
        <f t="shared" si="8"/>
        <v>155.43061633778007</v>
      </c>
      <c r="I68" s="15">
        <f t="shared" si="5"/>
        <v>148149.71430823451</v>
      </c>
      <c r="J68" s="7"/>
      <c r="K68" s="7"/>
    </row>
    <row r="69" spans="1:11">
      <c r="A69" s="11">
        <f t="shared" si="6"/>
        <v>51</v>
      </c>
      <c r="B69" s="14">
        <f t="shared" si="0"/>
        <v>40969</v>
      </c>
      <c r="C69" s="15">
        <f t="shared" si="7"/>
        <v>148149.71430823451</v>
      </c>
      <c r="D69" s="15">
        <f t="shared" si="1"/>
        <v>1219.1079923721434</v>
      </c>
      <c r="E69" s="16">
        <f t="shared" si="2"/>
        <v>0</v>
      </c>
      <c r="F69" s="15">
        <f t="shared" si="3"/>
        <v>1219.1079923721434</v>
      </c>
      <c r="G69" s="15">
        <f t="shared" si="4"/>
        <v>1064.7853733010656</v>
      </c>
      <c r="H69" s="15">
        <f t="shared" si="8"/>
        <v>154.32261907107764</v>
      </c>
      <c r="I69" s="15">
        <f t="shared" si="5"/>
        <v>147084.92893493344</v>
      </c>
      <c r="J69" s="7"/>
      <c r="K69" s="7"/>
    </row>
    <row r="70" spans="1:11">
      <c r="A70" s="11">
        <f t="shared" si="6"/>
        <v>52</v>
      </c>
      <c r="B70" s="14">
        <f t="shared" si="0"/>
        <v>41000</v>
      </c>
      <c r="C70" s="15">
        <f t="shared" si="7"/>
        <v>147084.92893493344</v>
      </c>
      <c r="D70" s="15">
        <f t="shared" si="1"/>
        <v>1219.1079923721434</v>
      </c>
      <c r="E70" s="16">
        <f t="shared" si="2"/>
        <v>0</v>
      </c>
      <c r="F70" s="15">
        <f t="shared" si="3"/>
        <v>1219.1079923721434</v>
      </c>
      <c r="G70" s="15">
        <f t="shared" si="4"/>
        <v>1065.8945247315878</v>
      </c>
      <c r="H70" s="15">
        <f t="shared" si="8"/>
        <v>153.21346764055568</v>
      </c>
      <c r="I70" s="15">
        <f t="shared" si="5"/>
        <v>146019.03441020186</v>
      </c>
      <c r="J70" s="7"/>
      <c r="K70" s="7"/>
    </row>
    <row r="71" spans="1:11">
      <c r="A71" s="11">
        <f t="shared" si="6"/>
        <v>53</v>
      </c>
      <c r="B71" s="14">
        <f t="shared" si="0"/>
        <v>41030</v>
      </c>
      <c r="C71" s="15">
        <f t="shared" si="7"/>
        <v>146019.03441020186</v>
      </c>
      <c r="D71" s="15">
        <f t="shared" si="1"/>
        <v>1219.1079923721434</v>
      </c>
      <c r="E71" s="16">
        <f t="shared" si="2"/>
        <v>0</v>
      </c>
      <c r="F71" s="15">
        <f t="shared" si="3"/>
        <v>1219.1079923721434</v>
      </c>
      <c r="G71" s="15">
        <f t="shared" si="4"/>
        <v>1067.0048315281831</v>
      </c>
      <c r="H71" s="15">
        <f t="shared" si="8"/>
        <v>152.10316084396027</v>
      </c>
      <c r="I71" s="15">
        <f t="shared" si="5"/>
        <v>144952.02957867368</v>
      </c>
      <c r="J71" s="7"/>
      <c r="K71" s="7"/>
    </row>
    <row r="72" spans="1:11">
      <c r="A72" s="11">
        <f t="shared" si="6"/>
        <v>54</v>
      </c>
      <c r="B72" s="14">
        <f t="shared" si="0"/>
        <v>41061</v>
      </c>
      <c r="C72" s="15">
        <f t="shared" si="7"/>
        <v>144952.02957867368</v>
      </c>
      <c r="D72" s="15">
        <f t="shared" si="1"/>
        <v>1219.1079923721434</v>
      </c>
      <c r="E72" s="16">
        <f t="shared" si="2"/>
        <v>0</v>
      </c>
      <c r="F72" s="15">
        <f t="shared" si="3"/>
        <v>1219.1079923721434</v>
      </c>
      <c r="G72" s="15">
        <f t="shared" si="4"/>
        <v>1068.1162948943584</v>
      </c>
      <c r="H72" s="15">
        <f t="shared" si="8"/>
        <v>150.9916974777851</v>
      </c>
      <c r="I72" s="15">
        <f t="shared" si="5"/>
        <v>143883.91328377931</v>
      </c>
      <c r="J72" s="7"/>
      <c r="K72" s="7"/>
    </row>
    <row r="73" spans="1:11">
      <c r="A73" s="11">
        <f t="shared" si="6"/>
        <v>55</v>
      </c>
      <c r="B73" s="14">
        <f t="shared" si="0"/>
        <v>41091</v>
      </c>
      <c r="C73" s="15">
        <f t="shared" si="7"/>
        <v>143883.91328377931</v>
      </c>
      <c r="D73" s="15">
        <f t="shared" si="1"/>
        <v>1219.1079923721434</v>
      </c>
      <c r="E73" s="16">
        <f t="shared" si="2"/>
        <v>0</v>
      </c>
      <c r="F73" s="15">
        <f t="shared" si="3"/>
        <v>1219.1079923721434</v>
      </c>
      <c r="G73" s="15">
        <f t="shared" si="4"/>
        <v>1069.2289160348732</v>
      </c>
      <c r="H73" s="15">
        <f t="shared" si="8"/>
        <v>149.87907633727013</v>
      </c>
      <c r="I73" s="15">
        <f t="shared" si="5"/>
        <v>142814.68436774446</v>
      </c>
      <c r="J73" s="7"/>
      <c r="K73" s="7"/>
    </row>
    <row r="74" spans="1:11">
      <c r="A74" s="11">
        <f t="shared" si="6"/>
        <v>56</v>
      </c>
      <c r="B74" s="14">
        <f t="shared" si="0"/>
        <v>41122</v>
      </c>
      <c r="C74" s="15">
        <f t="shared" si="7"/>
        <v>142814.68436774446</v>
      </c>
      <c r="D74" s="15">
        <f t="shared" si="1"/>
        <v>1219.1079923721434</v>
      </c>
      <c r="E74" s="16">
        <f t="shared" si="2"/>
        <v>0</v>
      </c>
      <c r="F74" s="15">
        <f t="shared" si="3"/>
        <v>1219.1079923721434</v>
      </c>
      <c r="G74" s="15">
        <f t="shared" si="4"/>
        <v>1070.3426961557429</v>
      </c>
      <c r="H74" s="15">
        <f t="shared" si="8"/>
        <v>148.76529621640049</v>
      </c>
      <c r="I74" s="15">
        <f t="shared" si="5"/>
        <v>141744.34167158871</v>
      </c>
      <c r="J74" s="7"/>
      <c r="K74" s="7"/>
    </row>
    <row r="75" spans="1:11">
      <c r="A75" s="11">
        <f t="shared" si="6"/>
        <v>57</v>
      </c>
      <c r="B75" s="14">
        <f t="shared" si="0"/>
        <v>41153</v>
      </c>
      <c r="C75" s="15">
        <f t="shared" si="7"/>
        <v>141744.34167158871</v>
      </c>
      <c r="D75" s="15">
        <f t="shared" si="1"/>
        <v>1219.1079923721434</v>
      </c>
      <c r="E75" s="16">
        <f t="shared" si="2"/>
        <v>0</v>
      </c>
      <c r="F75" s="15">
        <f t="shared" si="3"/>
        <v>1219.1079923721434</v>
      </c>
      <c r="G75" s="15">
        <f t="shared" si="4"/>
        <v>1071.4576364642385</v>
      </c>
      <c r="H75" s="15">
        <f t="shared" si="8"/>
        <v>147.65035590790492</v>
      </c>
      <c r="I75" s="15">
        <f t="shared" si="5"/>
        <v>140672.88403512447</v>
      </c>
      <c r="J75" s="7"/>
      <c r="K75" s="7"/>
    </row>
    <row r="76" spans="1:11">
      <c r="A76" s="11">
        <f t="shared" si="6"/>
        <v>58</v>
      </c>
      <c r="B76" s="14">
        <f t="shared" si="0"/>
        <v>41183</v>
      </c>
      <c r="C76" s="15">
        <f t="shared" si="7"/>
        <v>140672.88403512447</v>
      </c>
      <c r="D76" s="15">
        <f t="shared" si="1"/>
        <v>1219.1079923721434</v>
      </c>
      <c r="E76" s="16">
        <f t="shared" si="2"/>
        <v>0</v>
      </c>
      <c r="F76" s="15">
        <f t="shared" si="3"/>
        <v>1219.1079923721434</v>
      </c>
      <c r="G76" s="15">
        <f t="shared" si="4"/>
        <v>1072.5737381688887</v>
      </c>
      <c r="H76" s="15">
        <f t="shared" si="8"/>
        <v>146.53425420325468</v>
      </c>
      <c r="I76" s="15">
        <f t="shared" si="5"/>
        <v>139600.31029695558</v>
      </c>
      <c r="J76" s="7"/>
      <c r="K76" s="7"/>
    </row>
    <row r="77" spans="1:11">
      <c r="A77" s="11">
        <f t="shared" si="6"/>
        <v>59</v>
      </c>
      <c r="B77" s="14">
        <f t="shared" si="0"/>
        <v>41214</v>
      </c>
      <c r="C77" s="15">
        <f t="shared" si="7"/>
        <v>139600.31029695558</v>
      </c>
      <c r="D77" s="15">
        <f t="shared" si="1"/>
        <v>1219.1079923721434</v>
      </c>
      <c r="E77" s="16">
        <f t="shared" si="2"/>
        <v>0</v>
      </c>
      <c r="F77" s="15">
        <f t="shared" si="3"/>
        <v>1219.1079923721434</v>
      </c>
      <c r="G77" s="15">
        <f t="shared" si="4"/>
        <v>1073.6910024794813</v>
      </c>
      <c r="H77" s="15">
        <f t="shared" si="8"/>
        <v>145.41698989266206</v>
      </c>
      <c r="I77" s="15">
        <f t="shared" si="5"/>
        <v>138526.61929447608</v>
      </c>
      <c r="J77" s="7"/>
      <c r="K77" s="7"/>
    </row>
    <row r="78" spans="1:11">
      <c r="A78" s="11">
        <f t="shared" si="6"/>
        <v>60</v>
      </c>
      <c r="B78" s="14">
        <f t="shared" si="0"/>
        <v>41244</v>
      </c>
      <c r="C78" s="15">
        <f t="shared" si="7"/>
        <v>138526.61929447608</v>
      </c>
      <c r="D78" s="15">
        <f t="shared" si="1"/>
        <v>1219.1079923721434</v>
      </c>
      <c r="E78" s="16">
        <f t="shared" si="2"/>
        <v>0</v>
      </c>
      <c r="F78" s="15">
        <f t="shared" si="3"/>
        <v>1219.1079923721434</v>
      </c>
      <c r="G78" s="15">
        <f t="shared" si="4"/>
        <v>1074.8094306070641</v>
      </c>
      <c r="H78" s="15">
        <f t="shared" si="8"/>
        <v>144.29856176507926</v>
      </c>
      <c r="I78" s="15">
        <f t="shared" si="5"/>
        <v>137451.80986386901</v>
      </c>
      <c r="J78" s="7"/>
      <c r="K78" s="7"/>
    </row>
    <row r="79" spans="1:11">
      <c r="A79" s="11">
        <f t="shared" si="6"/>
        <v>61</v>
      </c>
      <c r="B79" s="14">
        <f t="shared" si="0"/>
        <v>41275</v>
      </c>
      <c r="C79" s="15">
        <f t="shared" si="7"/>
        <v>137451.80986386901</v>
      </c>
      <c r="D79" s="15">
        <f t="shared" si="1"/>
        <v>1219.1079923721434</v>
      </c>
      <c r="E79" s="16">
        <f t="shared" si="2"/>
        <v>0</v>
      </c>
      <c r="F79" s="15">
        <f t="shared" si="3"/>
        <v>1219.1079923721434</v>
      </c>
      <c r="G79" s="15">
        <f t="shared" si="4"/>
        <v>1075.9290237639466</v>
      </c>
      <c r="H79" s="15">
        <f t="shared" si="8"/>
        <v>143.1789686081969</v>
      </c>
      <c r="I79" s="15">
        <f t="shared" si="5"/>
        <v>136375.88084010506</v>
      </c>
      <c r="J79" s="7"/>
      <c r="K79" s="7"/>
    </row>
    <row r="80" spans="1:11">
      <c r="A80" s="11">
        <f t="shared" si="6"/>
        <v>62</v>
      </c>
      <c r="B80" s="14">
        <f t="shared" si="0"/>
        <v>41306</v>
      </c>
      <c r="C80" s="15">
        <f t="shared" si="7"/>
        <v>136375.88084010506</v>
      </c>
      <c r="D80" s="15">
        <f t="shared" si="1"/>
        <v>1219.1079923721434</v>
      </c>
      <c r="E80" s="16">
        <f t="shared" si="2"/>
        <v>0</v>
      </c>
      <c r="F80" s="15">
        <f t="shared" si="3"/>
        <v>1219.1079923721434</v>
      </c>
      <c r="G80" s="15">
        <f t="shared" si="4"/>
        <v>1077.0497831637006</v>
      </c>
      <c r="H80" s="15">
        <f t="shared" si="8"/>
        <v>142.05820920844278</v>
      </c>
      <c r="I80" s="15">
        <f t="shared" si="5"/>
        <v>135298.83105694136</v>
      </c>
      <c r="J80" s="7"/>
      <c r="K80" s="7"/>
    </row>
    <row r="81" spans="1:11">
      <c r="A81" s="11">
        <f t="shared" si="6"/>
        <v>63</v>
      </c>
      <c r="B81" s="14">
        <f t="shared" si="0"/>
        <v>41334</v>
      </c>
      <c r="C81" s="15">
        <f t="shared" si="7"/>
        <v>135298.83105694136</v>
      </c>
      <c r="D81" s="15">
        <f t="shared" si="1"/>
        <v>1219.1079923721434</v>
      </c>
      <c r="E81" s="16">
        <f t="shared" si="2"/>
        <v>0</v>
      </c>
      <c r="F81" s="15">
        <f t="shared" si="3"/>
        <v>1219.1079923721434</v>
      </c>
      <c r="G81" s="15">
        <f t="shared" si="4"/>
        <v>1078.1717100211629</v>
      </c>
      <c r="H81" s="15">
        <f t="shared" si="8"/>
        <v>140.93628235098058</v>
      </c>
      <c r="I81" s="15">
        <f t="shared" si="5"/>
        <v>134220.65934692021</v>
      </c>
      <c r="J81" s="7"/>
      <c r="K81" s="7"/>
    </row>
    <row r="82" spans="1:11">
      <c r="A82" s="11">
        <f t="shared" si="6"/>
        <v>64</v>
      </c>
      <c r="B82" s="14">
        <f t="shared" si="0"/>
        <v>41365</v>
      </c>
      <c r="C82" s="15">
        <f t="shared" si="7"/>
        <v>134220.65934692021</v>
      </c>
      <c r="D82" s="15">
        <f t="shared" si="1"/>
        <v>1219.1079923721434</v>
      </c>
      <c r="E82" s="16">
        <f t="shared" si="2"/>
        <v>0</v>
      </c>
      <c r="F82" s="15">
        <f t="shared" si="3"/>
        <v>1219.1079923721434</v>
      </c>
      <c r="G82" s="15">
        <f t="shared" si="4"/>
        <v>1079.2948055524348</v>
      </c>
      <c r="H82" s="15">
        <f t="shared" si="8"/>
        <v>139.81318681970856</v>
      </c>
      <c r="I82" s="15">
        <f t="shared" si="5"/>
        <v>133141.36454136777</v>
      </c>
      <c r="J82" s="7"/>
      <c r="K82" s="7"/>
    </row>
    <row r="83" spans="1:11">
      <c r="A83" s="11">
        <f t="shared" si="6"/>
        <v>65</v>
      </c>
      <c r="B83" s="14">
        <f t="shared" ref="B83:B146" si="9">IF(Pay_Num&lt;&gt;"",DATE(YEAR(Loan_Start),MONTH(Loan_Start)+(Pay_Num)*12/Num_Pmt_Per_Year,DAY(Loan_Start)),"")</f>
        <v>41395</v>
      </c>
      <c r="C83" s="15">
        <f t="shared" si="7"/>
        <v>133141.36454136777</v>
      </c>
      <c r="D83" s="15">
        <f t="shared" ref="D83:D146" si="10">IF(Pay_Num&lt;&gt;"",Scheduled_Monthly_Payment,"")</f>
        <v>1219.1079923721434</v>
      </c>
      <c r="E83" s="16">
        <f t="shared" ref="E83:E146" si="11">IF(AND(Pay_Num&lt;&gt;"",Sched_Pay+Scheduled_Extra_Payments&lt;Beg_Bal),Scheduled_Extra_Payments,IF(AND(Pay_Num&lt;&gt;"",Beg_Bal-Sched_Pay&gt;0),Beg_Bal-Sched_Pay,IF(Pay_Num&lt;&gt;"",0,"")))</f>
        <v>0</v>
      </c>
      <c r="F83" s="15">
        <f t="shared" ref="F83:F146" si="12">IF(AND(Pay_Num&lt;&gt;"",Sched_Pay+Extra_Pay&lt;Beg_Bal),Sched_Pay+Extra_Pay,IF(Pay_Num&lt;&gt;"",Beg_Bal,""))</f>
        <v>1219.1079923721434</v>
      </c>
      <c r="G83" s="15">
        <f t="shared" ref="G83:G146" si="13">IF(Pay_Num&lt;&gt;"",Total_Pay-Int,"")</f>
        <v>1080.4190709748852</v>
      </c>
      <c r="H83" s="15">
        <f t="shared" si="8"/>
        <v>138.6889213972581</v>
      </c>
      <c r="I83" s="15">
        <f t="shared" ref="I83:I146" si="14">IF(AND(Pay_Num&lt;&gt;"",Sched_Pay+Extra_Pay&lt;Beg_Bal),Beg_Bal-Princ,IF(Pay_Num&lt;&gt;"",0,""))</f>
        <v>132060.94547039288</v>
      </c>
      <c r="J83" s="7"/>
      <c r="K83" s="7"/>
    </row>
    <row r="84" spans="1:11">
      <c r="A84" s="11">
        <f t="shared" ref="A84:A147" si="15">IF(Values_Entered,A83+1,"")</f>
        <v>66</v>
      </c>
      <c r="B84" s="14">
        <f t="shared" si="9"/>
        <v>41426</v>
      </c>
      <c r="C84" s="15">
        <f t="shared" ref="C84:C147" si="16">IF(Pay_Num&lt;&gt;"",I83,"")</f>
        <v>132060.94547039288</v>
      </c>
      <c r="D84" s="15">
        <f t="shared" si="10"/>
        <v>1219.1079923721434</v>
      </c>
      <c r="E84" s="16">
        <f t="shared" si="11"/>
        <v>0</v>
      </c>
      <c r="F84" s="15">
        <f t="shared" si="12"/>
        <v>1219.1079923721434</v>
      </c>
      <c r="G84" s="15">
        <f t="shared" si="13"/>
        <v>1081.5445075071507</v>
      </c>
      <c r="H84" s="15">
        <f t="shared" ref="H84:H147" si="17">IF(Pay_Num&lt;&gt;"",Beg_Bal*Interest_Rate/Num_Pmt_Per_Year,"")</f>
        <v>137.5634848649926</v>
      </c>
      <c r="I84" s="15">
        <f t="shared" si="14"/>
        <v>130979.40096288573</v>
      </c>
      <c r="J84" s="7"/>
      <c r="K84" s="7"/>
    </row>
    <row r="85" spans="1:11">
      <c r="A85" s="11">
        <f t="shared" si="15"/>
        <v>67</v>
      </c>
      <c r="B85" s="14">
        <f t="shared" si="9"/>
        <v>41456</v>
      </c>
      <c r="C85" s="15">
        <f t="shared" si="16"/>
        <v>130979.40096288573</v>
      </c>
      <c r="D85" s="15">
        <f t="shared" si="10"/>
        <v>1219.1079923721434</v>
      </c>
      <c r="E85" s="16">
        <f t="shared" si="11"/>
        <v>0</v>
      </c>
      <c r="F85" s="15">
        <f t="shared" si="12"/>
        <v>1219.1079923721434</v>
      </c>
      <c r="G85" s="15">
        <f t="shared" si="13"/>
        <v>1082.6711163691375</v>
      </c>
      <c r="H85" s="15">
        <f t="shared" si="17"/>
        <v>136.43687600300598</v>
      </c>
      <c r="I85" s="15">
        <f t="shared" si="14"/>
        <v>129896.72984651659</v>
      </c>
      <c r="J85" s="7"/>
      <c r="K85" s="7"/>
    </row>
    <row r="86" spans="1:11">
      <c r="A86" s="11">
        <f t="shared" si="15"/>
        <v>68</v>
      </c>
      <c r="B86" s="14">
        <f t="shared" si="9"/>
        <v>41487</v>
      </c>
      <c r="C86" s="15">
        <f t="shared" si="16"/>
        <v>129896.72984651659</v>
      </c>
      <c r="D86" s="15">
        <f t="shared" si="10"/>
        <v>1219.1079923721434</v>
      </c>
      <c r="E86" s="16">
        <f t="shared" si="11"/>
        <v>0</v>
      </c>
      <c r="F86" s="15">
        <f t="shared" si="12"/>
        <v>1219.1079923721434</v>
      </c>
      <c r="G86" s="15">
        <f t="shared" si="13"/>
        <v>1083.798898782022</v>
      </c>
      <c r="H86" s="15">
        <f t="shared" si="17"/>
        <v>135.30909359012148</v>
      </c>
      <c r="I86" s="15">
        <f t="shared" si="14"/>
        <v>128812.93094773457</v>
      </c>
      <c r="J86" s="7"/>
      <c r="K86" s="7"/>
    </row>
    <row r="87" spans="1:11">
      <c r="A87" s="11">
        <f t="shared" si="15"/>
        <v>69</v>
      </c>
      <c r="B87" s="14">
        <f t="shared" si="9"/>
        <v>41518</v>
      </c>
      <c r="C87" s="15">
        <f t="shared" si="16"/>
        <v>128812.93094773457</v>
      </c>
      <c r="D87" s="15">
        <f t="shared" si="10"/>
        <v>1219.1079923721434</v>
      </c>
      <c r="E87" s="16">
        <f t="shared" si="11"/>
        <v>0</v>
      </c>
      <c r="F87" s="15">
        <f t="shared" si="12"/>
        <v>1219.1079923721434</v>
      </c>
      <c r="G87" s="15">
        <f t="shared" si="13"/>
        <v>1084.9278559682532</v>
      </c>
      <c r="H87" s="15">
        <f t="shared" si="17"/>
        <v>134.18013640389017</v>
      </c>
      <c r="I87" s="15">
        <f t="shared" si="14"/>
        <v>127728.00309176631</v>
      </c>
      <c r="J87" s="7"/>
      <c r="K87" s="7"/>
    </row>
    <row r="88" spans="1:11">
      <c r="A88" s="11">
        <f t="shared" si="15"/>
        <v>70</v>
      </c>
      <c r="B88" s="14">
        <f t="shared" si="9"/>
        <v>41548</v>
      </c>
      <c r="C88" s="15">
        <f t="shared" si="16"/>
        <v>127728.00309176631</v>
      </c>
      <c r="D88" s="15">
        <f t="shared" si="10"/>
        <v>1219.1079923721434</v>
      </c>
      <c r="E88" s="16">
        <f t="shared" si="11"/>
        <v>0</v>
      </c>
      <c r="F88" s="15">
        <f t="shared" si="12"/>
        <v>1219.1079923721434</v>
      </c>
      <c r="G88" s="15">
        <f t="shared" si="13"/>
        <v>1086.0579891515536</v>
      </c>
      <c r="H88" s="15">
        <f t="shared" si="17"/>
        <v>133.0500032205899</v>
      </c>
      <c r="I88" s="15">
        <f t="shared" si="14"/>
        <v>126641.94510261476</v>
      </c>
      <c r="J88" s="7"/>
      <c r="K88" s="7"/>
    </row>
    <row r="89" spans="1:11">
      <c r="A89" s="11">
        <f t="shared" si="15"/>
        <v>71</v>
      </c>
      <c r="B89" s="14">
        <f t="shared" si="9"/>
        <v>41579</v>
      </c>
      <c r="C89" s="15">
        <f t="shared" si="16"/>
        <v>126641.94510261476</v>
      </c>
      <c r="D89" s="15">
        <f t="shared" si="10"/>
        <v>1219.1079923721434</v>
      </c>
      <c r="E89" s="16">
        <f t="shared" si="11"/>
        <v>0</v>
      </c>
      <c r="F89" s="15">
        <f t="shared" si="12"/>
        <v>1219.1079923721434</v>
      </c>
      <c r="G89" s="15">
        <f t="shared" si="13"/>
        <v>1087.1892995569197</v>
      </c>
      <c r="H89" s="15">
        <f t="shared" si="17"/>
        <v>131.91869281522372</v>
      </c>
      <c r="I89" s="15">
        <f t="shared" si="14"/>
        <v>125554.75580305784</v>
      </c>
      <c r="J89" s="7"/>
      <c r="K89" s="7"/>
    </row>
    <row r="90" spans="1:11">
      <c r="A90" s="11">
        <f t="shared" si="15"/>
        <v>72</v>
      </c>
      <c r="B90" s="14">
        <f t="shared" si="9"/>
        <v>41609</v>
      </c>
      <c r="C90" s="15">
        <f t="shared" si="16"/>
        <v>125554.75580305784</v>
      </c>
      <c r="D90" s="15">
        <f t="shared" si="10"/>
        <v>1219.1079923721434</v>
      </c>
      <c r="E90" s="16">
        <f t="shared" si="11"/>
        <v>0</v>
      </c>
      <c r="F90" s="15">
        <f t="shared" si="12"/>
        <v>1219.1079923721434</v>
      </c>
      <c r="G90" s="15">
        <f t="shared" si="13"/>
        <v>1088.3217884106248</v>
      </c>
      <c r="H90" s="15">
        <f t="shared" si="17"/>
        <v>130.78620396151859</v>
      </c>
      <c r="I90" s="15">
        <f t="shared" si="14"/>
        <v>124466.43401464721</v>
      </c>
      <c r="J90" s="7"/>
      <c r="K90" s="7"/>
    </row>
    <row r="91" spans="1:11">
      <c r="A91" s="11">
        <f t="shared" si="15"/>
        <v>73</v>
      </c>
      <c r="B91" s="14">
        <f t="shared" si="9"/>
        <v>41640</v>
      </c>
      <c r="C91" s="15">
        <f t="shared" si="16"/>
        <v>124466.43401464721</v>
      </c>
      <c r="D91" s="15">
        <f t="shared" si="10"/>
        <v>1219.1079923721434</v>
      </c>
      <c r="E91" s="16">
        <f t="shared" si="11"/>
        <v>0</v>
      </c>
      <c r="F91" s="15">
        <f t="shared" si="12"/>
        <v>1219.1079923721434</v>
      </c>
      <c r="G91" s="15">
        <f t="shared" si="13"/>
        <v>1089.4554569402192</v>
      </c>
      <c r="H91" s="15">
        <f t="shared" si="17"/>
        <v>129.65253543192418</v>
      </c>
      <c r="I91" s="15">
        <f t="shared" si="14"/>
        <v>123376.97855770699</v>
      </c>
      <c r="J91" s="7"/>
      <c r="K91" s="7"/>
    </row>
    <row r="92" spans="1:11">
      <c r="A92" s="11">
        <f t="shared" si="15"/>
        <v>74</v>
      </c>
      <c r="B92" s="14">
        <f t="shared" si="9"/>
        <v>41671</v>
      </c>
      <c r="C92" s="15">
        <f t="shared" si="16"/>
        <v>123376.97855770699</v>
      </c>
      <c r="D92" s="15">
        <f t="shared" si="10"/>
        <v>1219.1079923721434</v>
      </c>
      <c r="E92" s="16">
        <f t="shared" si="11"/>
        <v>0</v>
      </c>
      <c r="F92" s="15">
        <f t="shared" si="12"/>
        <v>1219.1079923721434</v>
      </c>
      <c r="G92" s="15">
        <f t="shared" si="13"/>
        <v>1090.590306374532</v>
      </c>
      <c r="H92" s="15">
        <f t="shared" si="17"/>
        <v>128.51768599761144</v>
      </c>
      <c r="I92" s="15">
        <f t="shared" si="14"/>
        <v>122286.38825133245</v>
      </c>
      <c r="J92" s="7"/>
      <c r="K92" s="7"/>
    </row>
    <row r="93" spans="1:11">
      <c r="A93" s="11">
        <f t="shared" si="15"/>
        <v>75</v>
      </c>
      <c r="B93" s="14">
        <f t="shared" si="9"/>
        <v>41699</v>
      </c>
      <c r="C93" s="15">
        <f t="shared" si="16"/>
        <v>122286.38825133245</v>
      </c>
      <c r="D93" s="15">
        <f t="shared" si="10"/>
        <v>1219.1079923721434</v>
      </c>
      <c r="E93" s="16">
        <f t="shared" si="11"/>
        <v>0</v>
      </c>
      <c r="F93" s="15">
        <f t="shared" si="12"/>
        <v>1219.1079923721434</v>
      </c>
      <c r="G93" s="15">
        <f t="shared" si="13"/>
        <v>1091.726337943672</v>
      </c>
      <c r="H93" s="15">
        <f t="shared" si="17"/>
        <v>127.38165442847132</v>
      </c>
      <c r="I93" s="15">
        <f t="shared" si="14"/>
        <v>121194.66191338877</v>
      </c>
      <c r="J93" s="7"/>
      <c r="K93" s="7"/>
    </row>
    <row r="94" spans="1:11">
      <c r="A94" s="11">
        <f t="shared" si="15"/>
        <v>76</v>
      </c>
      <c r="B94" s="14">
        <f t="shared" si="9"/>
        <v>41730</v>
      </c>
      <c r="C94" s="15">
        <f t="shared" si="16"/>
        <v>121194.66191338877</v>
      </c>
      <c r="D94" s="15">
        <f t="shared" si="10"/>
        <v>1219.1079923721434</v>
      </c>
      <c r="E94" s="16">
        <f t="shared" si="11"/>
        <v>0</v>
      </c>
      <c r="F94" s="15">
        <f t="shared" si="12"/>
        <v>1219.1079923721434</v>
      </c>
      <c r="G94" s="15">
        <f t="shared" si="13"/>
        <v>1092.8635528790301</v>
      </c>
      <c r="H94" s="15">
        <f t="shared" si="17"/>
        <v>126.2444394931133</v>
      </c>
      <c r="I94" s="15">
        <f t="shared" si="14"/>
        <v>120101.79836050974</v>
      </c>
      <c r="J94" s="7"/>
      <c r="K94" s="7"/>
    </row>
    <row r="95" spans="1:11">
      <c r="A95" s="11">
        <f t="shared" si="15"/>
        <v>77</v>
      </c>
      <c r="B95" s="14">
        <f t="shared" si="9"/>
        <v>41760</v>
      </c>
      <c r="C95" s="15">
        <f t="shared" si="16"/>
        <v>120101.79836050974</v>
      </c>
      <c r="D95" s="15">
        <f t="shared" si="10"/>
        <v>1219.1079923721434</v>
      </c>
      <c r="E95" s="16">
        <f t="shared" si="11"/>
        <v>0</v>
      </c>
      <c r="F95" s="15">
        <f t="shared" si="12"/>
        <v>1219.1079923721434</v>
      </c>
      <c r="G95" s="15">
        <f t="shared" si="13"/>
        <v>1094.001952413279</v>
      </c>
      <c r="H95" s="15">
        <f t="shared" si="17"/>
        <v>125.10603995886432</v>
      </c>
      <c r="I95" s="15">
        <f t="shared" si="14"/>
        <v>119007.79640809646</v>
      </c>
      <c r="J95" s="7"/>
      <c r="K95" s="7"/>
    </row>
    <row r="96" spans="1:11">
      <c r="A96" s="11">
        <f t="shared" si="15"/>
        <v>78</v>
      </c>
      <c r="B96" s="14">
        <f t="shared" si="9"/>
        <v>41791</v>
      </c>
      <c r="C96" s="15">
        <f t="shared" si="16"/>
        <v>119007.79640809646</v>
      </c>
      <c r="D96" s="15">
        <f t="shared" si="10"/>
        <v>1219.1079923721434</v>
      </c>
      <c r="E96" s="16">
        <f t="shared" si="11"/>
        <v>0</v>
      </c>
      <c r="F96" s="15">
        <f t="shared" si="12"/>
        <v>1219.1079923721434</v>
      </c>
      <c r="G96" s="15">
        <f t="shared" si="13"/>
        <v>1095.1415377803762</v>
      </c>
      <c r="H96" s="15">
        <f t="shared" si="17"/>
        <v>123.96645459176716</v>
      </c>
      <c r="I96" s="15">
        <f t="shared" si="14"/>
        <v>117912.65487031608</v>
      </c>
      <c r="J96" s="7"/>
      <c r="K96" s="7"/>
    </row>
    <row r="97" spans="1:11">
      <c r="A97" s="11">
        <f t="shared" si="15"/>
        <v>79</v>
      </c>
      <c r="B97" s="14">
        <f t="shared" si="9"/>
        <v>41821</v>
      </c>
      <c r="C97" s="15">
        <f t="shared" si="16"/>
        <v>117912.65487031608</v>
      </c>
      <c r="D97" s="15">
        <f t="shared" si="10"/>
        <v>1219.1079923721434</v>
      </c>
      <c r="E97" s="16">
        <f t="shared" si="11"/>
        <v>0</v>
      </c>
      <c r="F97" s="15">
        <f t="shared" si="12"/>
        <v>1219.1079923721434</v>
      </c>
      <c r="G97" s="15">
        <f t="shared" si="13"/>
        <v>1096.2823102155642</v>
      </c>
      <c r="H97" s="15">
        <f t="shared" si="17"/>
        <v>122.82568215657926</v>
      </c>
      <c r="I97" s="15">
        <f t="shared" si="14"/>
        <v>116816.37256010051</v>
      </c>
      <c r="J97" s="7"/>
      <c r="K97" s="7"/>
    </row>
    <row r="98" spans="1:11">
      <c r="A98" s="11">
        <f t="shared" si="15"/>
        <v>80</v>
      </c>
      <c r="B98" s="14">
        <f t="shared" si="9"/>
        <v>41852</v>
      </c>
      <c r="C98" s="15">
        <f t="shared" si="16"/>
        <v>116816.37256010051</v>
      </c>
      <c r="D98" s="15">
        <f t="shared" si="10"/>
        <v>1219.1079923721434</v>
      </c>
      <c r="E98" s="16">
        <f t="shared" si="11"/>
        <v>0</v>
      </c>
      <c r="F98" s="15">
        <f t="shared" si="12"/>
        <v>1219.1079923721434</v>
      </c>
      <c r="G98" s="15">
        <f t="shared" si="13"/>
        <v>1097.4242709553721</v>
      </c>
      <c r="H98" s="15">
        <f t="shared" si="17"/>
        <v>121.68372141677138</v>
      </c>
      <c r="I98" s="15">
        <f t="shared" si="14"/>
        <v>115718.94828914515</v>
      </c>
      <c r="J98" s="7"/>
      <c r="K98" s="7"/>
    </row>
    <row r="99" spans="1:11">
      <c r="A99" s="11">
        <f t="shared" si="15"/>
        <v>81</v>
      </c>
      <c r="B99" s="14">
        <f t="shared" si="9"/>
        <v>41883</v>
      </c>
      <c r="C99" s="15">
        <f t="shared" si="16"/>
        <v>115718.94828914515</v>
      </c>
      <c r="D99" s="15">
        <f t="shared" si="10"/>
        <v>1219.1079923721434</v>
      </c>
      <c r="E99" s="16">
        <f t="shared" si="11"/>
        <v>0</v>
      </c>
      <c r="F99" s="15">
        <f t="shared" si="12"/>
        <v>1219.1079923721434</v>
      </c>
      <c r="G99" s="15">
        <f t="shared" si="13"/>
        <v>1098.5674212376171</v>
      </c>
      <c r="H99" s="15">
        <f t="shared" si="17"/>
        <v>120.5405711345262</v>
      </c>
      <c r="I99" s="15">
        <f t="shared" si="14"/>
        <v>114620.38086790753</v>
      </c>
      <c r="J99" s="7"/>
      <c r="K99" s="7"/>
    </row>
    <row r="100" spans="1:11">
      <c r="A100" s="11">
        <f t="shared" si="15"/>
        <v>82</v>
      </c>
      <c r="B100" s="14">
        <f t="shared" si="9"/>
        <v>41913</v>
      </c>
      <c r="C100" s="15">
        <f t="shared" si="16"/>
        <v>114620.38086790753</v>
      </c>
      <c r="D100" s="15">
        <f t="shared" si="10"/>
        <v>1219.1079923721434</v>
      </c>
      <c r="E100" s="16">
        <f t="shared" si="11"/>
        <v>0</v>
      </c>
      <c r="F100" s="15">
        <f t="shared" si="12"/>
        <v>1219.1079923721434</v>
      </c>
      <c r="G100" s="15">
        <f t="shared" si="13"/>
        <v>1099.7117623014065</v>
      </c>
      <c r="H100" s="15">
        <f t="shared" si="17"/>
        <v>119.39623007073702</v>
      </c>
      <c r="I100" s="15">
        <f t="shared" si="14"/>
        <v>113520.66910560612</v>
      </c>
      <c r="J100" s="7"/>
      <c r="K100" s="7"/>
    </row>
    <row r="101" spans="1:11">
      <c r="A101" s="11">
        <f t="shared" si="15"/>
        <v>83</v>
      </c>
      <c r="B101" s="14">
        <f t="shared" si="9"/>
        <v>41944</v>
      </c>
      <c r="C101" s="15">
        <f t="shared" si="16"/>
        <v>113520.66910560612</v>
      </c>
      <c r="D101" s="15">
        <f t="shared" si="10"/>
        <v>1219.1079923721434</v>
      </c>
      <c r="E101" s="16">
        <f t="shared" si="11"/>
        <v>0</v>
      </c>
      <c r="F101" s="15">
        <f t="shared" si="12"/>
        <v>1219.1079923721434</v>
      </c>
      <c r="G101" s="15">
        <f t="shared" si="13"/>
        <v>1100.8572953871369</v>
      </c>
      <c r="H101" s="15">
        <f t="shared" si="17"/>
        <v>118.2506969850064</v>
      </c>
      <c r="I101" s="15">
        <f t="shared" si="14"/>
        <v>112419.81181021899</v>
      </c>
      <c r="J101" s="7"/>
      <c r="K101" s="7"/>
    </row>
    <row r="102" spans="1:11">
      <c r="A102" s="11">
        <f t="shared" si="15"/>
        <v>84</v>
      </c>
      <c r="B102" s="14">
        <f t="shared" si="9"/>
        <v>41974</v>
      </c>
      <c r="C102" s="15">
        <f t="shared" si="16"/>
        <v>112419.81181021899</v>
      </c>
      <c r="D102" s="15">
        <f t="shared" si="10"/>
        <v>1219.1079923721434</v>
      </c>
      <c r="E102" s="16">
        <f t="shared" si="11"/>
        <v>0</v>
      </c>
      <c r="F102" s="15">
        <f t="shared" si="12"/>
        <v>1219.1079923721434</v>
      </c>
      <c r="G102" s="15">
        <f t="shared" si="13"/>
        <v>1102.0040217364985</v>
      </c>
      <c r="H102" s="15">
        <f t="shared" si="17"/>
        <v>117.10397063564479</v>
      </c>
      <c r="I102" s="15">
        <f t="shared" si="14"/>
        <v>111317.80778848249</v>
      </c>
      <c r="J102" s="7"/>
      <c r="K102" s="7"/>
    </row>
    <row r="103" spans="1:11">
      <c r="A103" s="11">
        <f t="shared" si="15"/>
        <v>85</v>
      </c>
      <c r="B103" s="14">
        <f t="shared" si="9"/>
        <v>42005</v>
      </c>
      <c r="C103" s="15">
        <f t="shared" si="16"/>
        <v>111317.80778848249</v>
      </c>
      <c r="D103" s="15">
        <f t="shared" si="10"/>
        <v>1219.1079923721434</v>
      </c>
      <c r="E103" s="16">
        <f t="shared" si="11"/>
        <v>0</v>
      </c>
      <c r="F103" s="15">
        <f t="shared" si="12"/>
        <v>1219.1079923721434</v>
      </c>
      <c r="G103" s="15">
        <f t="shared" si="13"/>
        <v>1103.1519425924741</v>
      </c>
      <c r="H103" s="15">
        <f t="shared" si="17"/>
        <v>115.95604977966927</v>
      </c>
      <c r="I103" s="15">
        <f t="shared" si="14"/>
        <v>110214.65584589001</v>
      </c>
      <c r="J103" s="7"/>
      <c r="K103" s="7"/>
    </row>
    <row r="104" spans="1:11">
      <c r="A104" s="11">
        <f t="shared" si="15"/>
        <v>86</v>
      </c>
      <c r="B104" s="14">
        <f t="shared" si="9"/>
        <v>42036</v>
      </c>
      <c r="C104" s="15">
        <f t="shared" si="16"/>
        <v>110214.65584589001</v>
      </c>
      <c r="D104" s="15">
        <f t="shared" si="10"/>
        <v>1219.1079923721434</v>
      </c>
      <c r="E104" s="16">
        <f t="shared" si="11"/>
        <v>0</v>
      </c>
      <c r="F104" s="15">
        <f t="shared" si="12"/>
        <v>1219.1079923721434</v>
      </c>
      <c r="G104" s="15">
        <f t="shared" si="13"/>
        <v>1104.3010591993414</v>
      </c>
      <c r="H104" s="15">
        <f t="shared" si="17"/>
        <v>114.80693317280209</v>
      </c>
      <c r="I104" s="15">
        <f t="shared" si="14"/>
        <v>109110.35478669067</v>
      </c>
      <c r="J104" s="7"/>
      <c r="K104" s="7"/>
    </row>
    <row r="105" spans="1:11">
      <c r="A105" s="11">
        <f t="shared" si="15"/>
        <v>87</v>
      </c>
      <c r="B105" s="14">
        <f t="shared" si="9"/>
        <v>42064</v>
      </c>
      <c r="C105" s="15">
        <f t="shared" si="16"/>
        <v>109110.35478669067</v>
      </c>
      <c r="D105" s="15">
        <f t="shared" si="10"/>
        <v>1219.1079923721434</v>
      </c>
      <c r="E105" s="16">
        <f t="shared" si="11"/>
        <v>0</v>
      </c>
      <c r="F105" s="15">
        <f t="shared" si="12"/>
        <v>1219.1079923721434</v>
      </c>
      <c r="G105" s="15">
        <f t="shared" si="13"/>
        <v>1105.4513728026739</v>
      </c>
      <c r="H105" s="15">
        <f t="shared" si="17"/>
        <v>113.65661956946946</v>
      </c>
      <c r="I105" s="15">
        <f t="shared" si="14"/>
        <v>108004.90341388799</v>
      </c>
      <c r="J105" s="7"/>
      <c r="K105" s="7"/>
    </row>
    <row r="106" spans="1:11">
      <c r="A106" s="11">
        <f t="shared" si="15"/>
        <v>88</v>
      </c>
      <c r="B106" s="14">
        <f t="shared" si="9"/>
        <v>42095</v>
      </c>
      <c r="C106" s="15">
        <f t="shared" si="16"/>
        <v>108004.90341388799</v>
      </c>
      <c r="D106" s="15">
        <f t="shared" si="10"/>
        <v>1219.1079923721434</v>
      </c>
      <c r="E106" s="16">
        <f t="shared" si="11"/>
        <v>0</v>
      </c>
      <c r="F106" s="15">
        <f t="shared" si="12"/>
        <v>1219.1079923721434</v>
      </c>
      <c r="G106" s="15">
        <f t="shared" si="13"/>
        <v>1106.6028846493434</v>
      </c>
      <c r="H106" s="15">
        <f t="shared" si="17"/>
        <v>112.50510772280001</v>
      </c>
      <c r="I106" s="15">
        <f t="shared" si="14"/>
        <v>106898.30052923865</v>
      </c>
      <c r="J106" s="7"/>
      <c r="K106" s="7"/>
    </row>
    <row r="107" spans="1:11">
      <c r="A107" s="11">
        <f t="shared" si="15"/>
        <v>89</v>
      </c>
      <c r="B107" s="14">
        <f t="shared" si="9"/>
        <v>42125</v>
      </c>
      <c r="C107" s="15">
        <f t="shared" si="16"/>
        <v>106898.30052923865</v>
      </c>
      <c r="D107" s="15">
        <f t="shared" si="10"/>
        <v>1219.1079923721434</v>
      </c>
      <c r="E107" s="16">
        <f t="shared" si="11"/>
        <v>0</v>
      </c>
      <c r="F107" s="15">
        <f t="shared" si="12"/>
        <v>1219.1079923721434</v>
      </c>
      <c r="G107" s="15">
        <f t="shared" si="13"/>
        <v>1107.7555959875199</v>
      </c>
      <c r="H107" s="15">
        <f t="shared" si="17"/>
        <v>111.3523963846236</v>
      </c>
      <c r="I107" s="15">
        <f t="shared" si="14"/>
        <v>105790.54493325113</v>
      </c>
      <c r="J107" s="7"/>
      <c r="K107" s="7"/>
    </row>
    <row r="108" spans="1:11">
      <c r="A108" s="11">
        <f t="shared" si="15"/>
        <v>90</v>
      </c>
      <c r="B108" s="14">
        <f t="shared" si="9"/>
        <v>42156</v>
      </c>
      <c r="C108" s="15">
        <f t="shared" si="16"/>
        <v>105790.54493325113</v>
      </c>
      <c r="D108" s="15">
        <f t="shared" si="10"/>
        <v>1219.1079923721434</v>
      </c>
      <c r="E108" s="16">
        <f t="shared" si="11"/>
        <v>0</v>
      </c>
      <c r="F108" s="15">
        <f t="shared" si="12"/>
        <v>1219.1079923721434</v>
      </c>
      <c r="G108" s="15">
        <f t="shared" si="13"/>
        <v>1108.9095080666734</v>
      </c>
      <c r="H108" s="15">
        <f t="shared" si="17"/>
        <v>110.19848430546995</v>
      </c>
      <c r="I108" s="15">
        <f t="shared" si="14"/>
        <v>104681.63542518446</v>
      </c>
      <c r="J108" s="7"/>
      <c r="K108" s="7"/>
    </row>
    <row r="109" spans="1:11">
      <c r="A109" s="11">
        <f t="shared" si="15"/>
        <v>91</v>
      </c>
      <c r="B109" s="14">
        <f t="shared" si="9"/>
        <v>42186</v>
      </c>
      <c r="C109" s="15">
        <f t="shared" si="16"/>
        <v>104681.63542518446</v>
      </c>
      <c r="D109" s="15">
        <f t="shared" si="10"/>
        <v>1219.1079923721434</v>
      </c>
      <c r="E109" s="16">
        <f t="shared" si="11"/>
        <v>0</v>
      </c>
      <c r="F109" s="15">
        <f t="shared" si="12"/>
        <v>1219.1079923721434</v>
      </c>
      <c r="G109" s="15">
        <f t="shared" si="13"/>
        <v>1110.0646221375762</v>
      </c>
      <c r="H109" s="15">
        <f t="shared" si="17"/>
        <v>109.04337023456715</v>
      </c>
      <c r="I109" s="15">
        <f t="shared" si="14"/>
        <v>103571.57080304688</v>
      </c>
      <c r="J109" s="7"/>
      <c r="K109" s="7"/>
    </row>
    <row r="110" spans="1:11">
      <c r="A110" s="11">
        <f t="shared" si="15"/>
        <v>92</v>
      </c>
      <c r="B110" s="14">
        <f t="shared" si="9"/>
        <v>42217</v>
      </c>
      <c r="C110" s="15">
        <f t="shared" si="16"/>
        <v>103571.57080304688</v>
      </c>
      <c r="D110" s="15">
        <f t="shared" si="10"/>
        <v>1219.1079923721434</v>
      </c>
      <c r="E110" s="16">
        <f t="shared" si="11"/>
        <v>0</v>
      </c>
      <c r="F110" s="15">
        <f t="shared" si="12"/>
        <v>1219.1079923721434</v>
      </c>
      <c r="G110" s="15">
        <f t="shared" si="13"/>
        <v>1111.2209394523029</v>
      </c>
      <c r="H110" s="15">
        <f t="shared" si="17"/>
        <v>107.88705291984051</v>
      </c>
      <c r="I110" s="15">
        <f t="shared" si="14"/>
        <v>102460.34986359457</v>
      </c>
      <c r="J110" s="7"/>
      <c r="K110" s="7"/>
    </row>
    <row r="111" spans="1:11">
      <c r="A111" s="11">
        <f t="shared" si="15"/>
        <v>93</v>
      </c>
      <c r="B111" s="14">
        <f t="shared" si="9"/>
        <v>42248</v>
      </c>
      <c r="C111" s="15">
        <f t="shared" si="16"/>
        <v>102460.34986359457</v>
      </c>
      <c r="D111" s="15">
        <f t="shared" si="10"/>
        <v>1219.1079923721434</v>
      </c>
      <c r="E111" s="16">
        <f t="shared" si="11"/>
        <v>0</v>
      </c>
      <c r="F111" s="15">
        <f t="shared" si="12"/>
        <v>1219.1079923721434</v>
      </c>
      <c r="G111" s="15">
        <f t="shared" si="13"/>
        <v>1112.3784612642323</v>
      </c>
      <c r="H111" s="15">
        <f t="shared" si="17"/>
        <v>106.72953110791103</v>
      </c>
      <c r="I111" s="15">
        <f t="shared" si="14"/>
        <v>101347.97140233034</v>
      </c>
      <c r="J111" s="7"/>
      <c r="K111" s="7"/>
    </row>
    <row r="112" spans="1:11">
      <c r="A112" s="11">
        <f t="shared" si="15"/>
        <v>94</v>
      </c>
      <c r="B112" s="14">
        <f t="shared" si="9"/>
        <v>42278</v>
      </c>
      <c r="C112" s="15">
        <f t="shared" si="16"/>
        <v>101347.97140233034</v>
      </c>
      <c r="D112" s="15">
        <f t="shared" si="10"/>
        <v>1219.1079923721434</v>
      </c>
      <c r="E112" s="16">
        <f t="shared" si="11"/>
        <v>0</v>
      </c>
      <c r="F112" s="15">
        <f t="shared" si="12"/>
        <v>1219.1079923721434</v>
      </c>
      <c r="G112" s="15">
        <f t="shared" si="13"/>
        <v>1113.5371888280492</v>
      </c>
      <c r="H112" s="15">
        <f t="shared" si="17"/>
        <v>105.57080354409412</v>
      </c>
      <c r="I112" s="15">
        <f t="shared" si="14"/>
        <v>100234.43421350229</v>
      </c>
      <c r="J112" s="7"/>
      <c r="K112" s="7"/>
    </row>
    <row r="113" spans="1:11">
      <c r="A113" s="11">
        <f t="shared" si="15"/>
        <v>95</v>
      </c>
      <c r="B113" s="14">
        <f t="shared" si="9"/>
        <v>42309</v>
      </c>
      <c r="C113" s="15">
        <f t="shared" si="16"/>
        <v>100234.43421350229</v>
      </c>
      <c r="D113" s="15">
        <f t="shared" si="10"/>
        <v>1219.1079923721434</v>
      </c>
      <c r="E113" s="16">
        <f t="shared" si="11"/>
        <v>0</v>
      </c>
      <c r="F113" s="15">
        <f t="shared" si="12"/>
        <v>1219.1079923721434</v>
      </c>
      <c r="G113" s="15">
        <f t="shared" si="13"/>
        <v>1114.6971233997451</v>
      </c>
      <c r="H113" s="15">
        <f t="shared" si="17"/>
        <v>104.41086897239823</v>
      </c>
      <c r="I113" s="15">
        <f t="shared" si="14"/>
        <v>99119.737090102542</v>
      </c>
      <c r="J113" s="7"/>
      <c r="K113" s="7"/>
    </row>
    <row r="114" spans="1:11">
      <c r="A114" s="11">
        <f t="shared" si="15"/>
        <v>96</v>
      </c>
      <c r="B114" s="14">
        <f t="shared" si="9"/>
        <v>42339</v>
      </c>
      <c r="C114" s="15">
        <f t="shared" si="16"/>
        <v>99119.737090102542</v>
      </c>
      <c r="D114" s="15">
        <f t="shared" si="10"/>
        <v>1219.1079923721434</v>
      </c>
      <c r="E114" s="16">
        <f t="shared" si="11"/>
        <v>0</v>
      </c>
      <c r="F114" s="15">
        <f t="shared" si="12"/>
        <v>1219.1079923721434</v>
      </c>
      <c r="G114" s="15">
        <f t="shared" si="13"/>
        <v>1115.8582662366198</v>
      </c>
      <c r="H114" s="15">
        <f t="shared" si="17"/>
        <v>103.24972613552349</v>
      </c>
      <c r="I114" s="15">
        <f t="shared" si="14"/>
        <v>98003.878823865918</v>
      </c>
      <c r="J114" s="7"/>
      <c r="K114" s="7"/>
    </row>
    <row r="115" spans="1:11">
      <c r="A115" s="11">
        <f t="shared" si="15"/>
        <v>97</v>
      </c>
      <c r="B115" s="14">
        <f t="shared" si="9"/>
        <v>42370</v>
      </c>
      <c r="C115" s="15">
        <f t="shared" si="16"/>
        <v>98003.878823865918</v>
      </c>
      <c r="D115" s="15">
        <f t="shared" si="10"/>
        <v>1219.1079923721434</v>
      </c>
      <c r="E115" s="16">
        <f t="shared" si="11"/>
        <v>0</v>
      </c>
      <c r="F115" s="15">
        <f t="shared" si="12"/>
        <v>1219.1079923721434</v>
      </c>
      <c r="G115" s="15">
        <f t="shared" si="13"/>
        <v>1117.0206185972829</v>
      </c>
      <c r="H115" s="15">
        <f t="shared" si="17"/>
        <v>102.08737377486034</v>
      </c>
      <c r="I115" s="15">
        <f t="shared" si="14"/>
        <v>96886.85820526864</v>
      </c>
      <c r="J115" s="7"/>
      <c r="K115" s="7"/>
    </row>
    <row r="116" spans="1:11">
      <c r="A116" s="11">
        <f t="shared" si="15"/>
        <v>98</v>
      </c>
      <c r="B116" s="14">
        <f t="shared" si="9"/>
        <v>42401</v>
      </c>
      <c r="C116" s="15">
        <f t="shared" si="16"/>
        <v>96886.85820526864</v>
      </c>
      <c r="D116" s="15">
        <f t="shared" si="10"/>
        <v>1219.1079923721434</v>
      </c>
      <c r="E116" s="16">
        <f t="shared" si="11"/>
        <v>0</v>
      </c>
      <c r="F116" s="15">
        <f t="shared" si="12"/>
        <v>1219.1079923721434</v>
      </c>
      <c r="G116" s="15">
        <f t="shared" si="13"/>
        <v>1118.1841817416553</v>
      </c>
      <c r="H116" s="15">
        <f t="shared" si="17"/>
        <v>100.92381063048816</v>
      </c>
      <c r="I116" s="15">
        <f t="shared" si="14"/>
        <v>95768.674023526983</v>
      </c>
      <c r="J116" s="7"/>
      <c r="K116" s="7"/>
    </row>
    <row r="117" spans="1:11">
      <c r="A117" s="11">
        <f t="shared" si="15"/>
        <v>99</v>
      </c>
      <c r="B117" s="14">
        <f t="shared" si="9"/>
        <v>42430</v>
      </c>
      <c r="C117" s="15">
        <f t="shared" si="16"/>
        <v>95768.674023526983</v>
      </c>
      <c r="D117" s="15">
        <f t="shared" si="10"/>
        <v>1219.1079923721434</v>
      </c>
      <c r="E117" s="16">
        <f t="shared" si="11"/>
        <v>0</v>
      </c>
      <c r="F117" s="15">
        <f t="shared" si="12"/>
        <v>1219.1079923721434</v>
      </c>
      <c r="G117" s="15">
        <f t="shared" si="13"/>
        <v>1119.3489569309695</v>
      </c>
      <c r="H117" s="15">
        <f t="shared" si="17"/>
        <v>99.759035441173936</v>
      </c>
      <c r="I117" s="15">
        <f t="shared" si="14"/>
        <v>94649.325066596008</v>
      </c>
      <c r="J117" s="7"/>
      <c r="K117" s="7"/>
    </row>
    <row r="118" spans="1:11">
      <c r="A118" s="11">
        <f t="shared" si="15"/>
        <v>100</v>
      </c>
      <c r="B118" s="14">
        <f t="shared" si="9"/>
        <v>42461</v>
      </c>
      <c r="C118" s="15">
        <f t="shared" si="16"/>
        <v>94649.325066596008</v>
      </c>
      <c r="D118" s="15">
        <f t="shared" si="10"/>
        <v>1219.1079923721434</v>
      </c>
      <c r="E118" s="16">
        <f t="shared" si="11"/>
        <v>0</v>
      </c>
      <c r="F118" s="15">
        <f t="shared" si="12"/>
        <v>1219.1079923721434</v>
      </c>
      <c r="G118" s="15">
        <f t="shared" si="13"/>
        <v>1120.5149454277725</v>
      </c>
      <c r="H118" s="15">
        <f t="shared" si="17"/>
        <v>98.59304694437084</v>
      </c>
      <c r="I118" s="15">
        <f t="shared" si="14"/>
        <v>93528.810121168237</v>
      </c>
      <c r="J118" s="7"/>
      <c r="K118" s="7"/>
    </row>
    <row r="119" spans="1:11">
      <c r="A119" s="11">
        <f t="shared" si="15"/>
        <v>101</v>
      </c>
      <c r="B119" s="14">
        <f t="shared" si="9"/>
        <v>42491</v>
      </c>
      <c r="C119" s="15">
        <f t="shared" si="16"/>
        <v>93528.810121168237</v>
      </c>
      <c r="D119" s="15">
        <f t="shared" si="10"/>
        <v>1219.1079923721434</v>
      </c>
      <c r="E119" s="16">
        <f t="shared" si="11"/>
        <v>0</v>
      </c>
      <c r="F119" s="15">
        <f t="shared" si="12"/>
        <v>1219.1079923721434</v>
      </c>
      <c r="G119" s="15">
        <f t="shared" si="13"/>
        <v>1121.6821484959264</v>
      </c>
      <c r="H119" s="15">
        <f t="shared" si="17"/>
        <v>97.425843876216916</v>
      </c>
      <c r="I119" s="15">
        <f t="shared" si="14"/>
        <v>92407.127972672315</v>
      </c>
      <c r="J119" s="7"/>
      <c r="K119" s="7"/>
    </row>
    <row r="120" spans="1:11">
      <c r="A120" s="11">
        <f t="shared" si="15"/>
        <v>102</v>
      </c>
      <c r="B120" s="14">
        <f t="shared" si="9"/>
        <v>42522</v>
      </c>
      <c r="C120" s="15">
        <f t="shared" si="16"/>
        <v>92407.127972672315</v>
      </c>
      <c r="D120" s="15">
        <f t="shared" si="10"/>
        <v>1219.1079923721434</v>
      </c>
      <c r="E120" s="16">
        <f t="shared" si="11"/>
        <v>0</v>
      </c>
      <c r="F120" s="15">
        <f t="shared" si="12"/>
        <v>1219.1079923721434</v>
      </c>
      <c r="G120" s="15">
        <f t="shared" si="13"/>
        <v>1122.8505674006096</v>
      </c>
      <c r="H120" s="15">
        <f t="shared" si="17"/>
        <v>96.257424971533666</v>
      </c>
      <c r="I120" s="15">
        <f t="shared" si="14"/>
        <v>91284.2774052717</v>
      </c>
      <c r="J120" s="7"/>
      <c r="K120" s="7"/>
    </row>
    <row r="121" spans="1:11">
      <c r="A121" s="11">
        <f t="shared" si="15"/>
        <v>103</v>
      </c>
      <c r="B121" s="14">
        <f t="shared" si="9"/>
        <v>42552</v>
      </c>
      <c r="C121" s="15">
        <f t="shared" si="16"/>
        <v>91284.2774052717</v>
      </c>
      <c r="D121" s="15">
        <f t="shared" si="10"/>
        <v>1219.1079923721434</v>
      </c>
      <c r="E121" s="16">
        <f t="shared" si="11"/>
        <v>0</v>
      </c>
      <c r="F121" s="15">
        <f t="shared" si="12"/>
        <v>1219.1079923721434</v>
      </c>
      <c r="G121" s="15">
        <f t="shared" si="13"/>
        <v>1124.0202034083186</v>
      </c>
      <c r="H121" s="15">
        <f t="shared" si="17"/>
        <v>95.087788963824678</v>
      </c>
      <c r="I121" s="15">
        <f t="shared" si="14"/>
        <v>90160.25720186338</v>
      </c>
      <c r="J121" s="7"/>
      <c r="K121" s="7"/>
    </row>
    <row r="122" spans="1:11">
      <c r="A122" s="11">
        <f t="shared" si="15"/>
        <v>104</v>
      </c>
      <c r="B122" s="14">
        <f t="shared" si="9"/>
        <v>42583</v>
      </c>
      <c r="C122" s="15">
        <f t="shared" si="16"/>
        <v>90160.25720186338</v>
      </c>
      <c r="D122" s="15">
        <f t="shared" si="10"/>
        <v>1219.1079923721434</v>
      </c>
      <c r="E122" s="16">
        <f t="shared" si="11"/>
        <v>0</v>
      </c>
      <c r="F122" s="15">
        <f t="shared" si="12"/>
        <v>1219.1079923721434</v>
      </c>
      <c r="G122" s="15">
        <f t="shared" si="13"/>
        <v>1125.1910577868689</v>
      </c>
      <c r="H122" s="15">
        <f t="shared" si="17"/>
        <v>93.916934585274362</v>
      </c>
      <c r="I122" s="15">
        <f t="shared" si="14"/>
        <v>89035.066144076511</v>
      </c>
      <c r="J122" s="7"/>
      <c r="K122" s="7"/>
    </row>
    <row r="123" spans="1:11">
      <c r="A123" s="11">
        <f t="shared" si="15"/>
        <v>105</v>
      </c>
      <c r="B123" s="14">
        <f t="shared" si="9"/>
        <v>42614</v>
      </c>
      <c r="C123" s="15">
        <f t="shared" si="16"/>
        <v>89035.066144076511</v>
      </c>
      <c r="D123" s="15">
        <f t="shared" si="10"/>
        <v>1219.1079923721434</v>
      </c>
      <c r="E123" s="16">
        <f t="shared" si="11"/>
        <v>0</v>
      </c>
      <c r="F123" s="15">
        <f t="shared" si="12"/>
        <v>1219.1079923721434</v>
      </c>
      <c r="G123" s="15">
        <f t="shared" si="13"/>
        <v>1126.363131805397</v>
      </c>
      <c r="H123" s="15">
        <f t="shared" si="17"/>
        <v>92.744860566746368</v>
      </c>
      <c r="I123" s="15">
        <f t="shared" si="14"/>
        <v>87908.703012271115</v>
      </c>
      <c r="J123" s="7"/>
      <c r="K123" s="7"/>
    </row>
    <row r="124" spans="1:11">
      <c r="A124" s="11">
        <f t="shared" si="15"/>
        <v>106</v>
      </c>
      <c r="B124" s="14">
        <f t="shared" si="9"/>
        <v>42644</v>
      </c>
      <c r="C124" s="15">
        <f t="shared" si="16"/>
        <v>87908.703012271115</v>
      </c>
      <c r="D124" s="15">
        <f t="shared" si="10"/>
        <v>1219.1079923721434</v>
      </c>
      <c r="E124" s="16">
        <f t="shared" si="11"/>
        <v>0</v>
      </c>
      <c r="F124" s="15">
        <f t="shared" si="12"/>
        <v>1219.1079923721434</v>
      </c>
      <c r="G124" s="15">
        <f t="shared" si="13"/>
        <v>1127.5364267343609</v>
      </c>
      <c r="H124" s="15">
        <f t="shared" si="17"/>
        <v>91.571565637782427</v>
      </c>
      <c r="I124" s="15">
        <f t="shared" si="14"/>
        <v>86781.166585536761</v>
      </c>
      <c r="J124" s="7"/>
      <c r="K124" s="7"/>
    </row>
    <row r="125" spans="1:11">
      <c r="A125" s="11">
        <f t="shared" si="15"/>
        <v>107</v>
      </c>
      <c r="B125" s="14">
        <f t="shared" si="9"/>
        <v>42675</v>
      </c>
      <c r="C125" s="15">
        <f t="shared" si="16"/>
        <v>86781.166585536761</v>
      </c>
      <c r="D125" s="15">
        <f t="shared" si="10"/>
        <v>1219.1079923721434</v>
      </c>
      <c r="E125" s="16">
        <f t="shared" si="11"/>
        <v>0</v>
      </c>
      <c r="F125" s="15">
        <f t="shared" si="12"/>
        <v>1219.1079923721434</v>
      </c>
      <c r="G125" s="15">
        <f t="shared" si="13"/>
        <v>1128.7109438455425</v>
      </c>
      <c r="H125" s="15">
        <f t="shared" si="17"/>
        <v>90.397048526600784</v>
      </c>
      <c r="I125" s="15">
        <f t="shared" si="14"/>
        <v>85652.455641691224</v>
      </c>
      <c r="J125" s="7"/>
      <c r="K125" s="7"/>
    </row>
    <row r="126" spans="1:11">
      <c r="A126" s="11">
        <f t="shared" si="15"/>
        <v>108</v>
      </c>
      <c r="B126" s="14">
        <f t="shared" si="9"/>
        <v>42705</v>
      </c>
      <c r="C126" s="15">
        <f t="shared" si="16"/>
        <v>85652.455641691224</v>
      </c>
      <c r="D126" s="15">
        <f t="shared" si="10"/>
        <v>1219.1079923721434</v>
      </c>
      <c r="E126" s="16">
        <f t="shared" si="11"/>
        <v>0</v>
      </c>
      <c r="F126" s="15">
        <f t="shared" si="12"/>
        <v>1219.1079923721434</v>
      </c>
      <c r="G126" s="15">
        <f t="shared" si="13"/>
        <v>1129.8866844120485</v>
      </c>
      <c r="H126" s="15">
        <f t="shared" si="17"/>
        <v>89.221307960095032</v>
      </c>
      <c r="I126" s="15">
        <f t="shared" si="14"/>
        <v>84522.568957279174</v>
      </c>
      <c r="J126" s="7"/>
      <c r="K126" s="7"/>
    </row>
    <row r="127" spans="1:11">
      <c r="A127" s="11">
        <f t="shared" si="15"/>
        <v>109</v>
      </c>
      <c r="B127" s="14">
        <f t="shared" si="9"/>
        <v>42736</v>
      </c>
      <c r="C127" s="15">
        <f t="shared" si="16"/>
        <v>84522.568957279174</v>
      </c>
      <c r="D127" s="15">
        <f t="shared" si="10"/>
        <v>1219.1079923721434</v>
      </c>
      <c r="E127" s="16">
        <f t="shared" si="11"/>
        <v>0</v>
      </c>
      <c r="F127" s="15">
        <f t="shared" si="12"/>
        <v>1219.1079923721434</v>
      </c>
      <c r="G127" s="15">
        <f t="shared" si="13"/>
        <v>1131.063649708311</v>
      </c>
      <c r="H127" s="15">
        <f t="shared" si="17"/>
        <v>88.044342663832481</v>
      </c>
      <c r="I127" s="15">
        <f t="shared" si="14"/>
        <v>83391.505307570857</v>
      </c>
      <c r="J127" s="7"/>
      <c r="K127" s="7"/>
    </row>
    <row r="128" spans="1:11">
      <c r="A128" s="11">
        <f t="shared" si="15"/>
        <v>110</v>
      </c>
      <c r="B128" s="14">
        <f t="shared" si="9"/>
        <v>42767</v>
      </c>
      <c r="C128" s="15">
        <f t="shared" si="16"/>
        <v>83391.505307570857</v>
      </c>
      <c r="D128" s="15">
        <f t="shared" si="10"/>
        <v>1219.1079923721434</v>
      </c>
      <c r="E128" s="16">
        <f t="shared" si="11"/>
        <v>0</v>
      </c>
      <c r="F128" s="15">
        <f t="shared" si="12"/>
        <v>1219.1079923721434</v>
      </c>
      <c r="G128" s="15">
        <f t="shared" si="13"/>
        <v>1132.2418410100904</v>
      </c>
      <c r="H128" s="15">
        <f t="shared" si="17"/>
        <v>86.866151362052975</v>
      </c>
      <c r="I128" s="15">
        <f t="shared" si="14"/>
        <v>82259.263466560762</v>
      </c>
      <c r="J128" s="7"/>
      <c r="K128" s="7"/>
    </row>
    <row r="129" spans="1:11">
      <c r="A129" s="11">
        <f t="shared" si="15"/>
        <v>111</v>
      </c>
      <c r="B129" s="14">
        <f t="shared" si="9"/>
        <v>42795</v>
      </c>
      <c r="C129" s="15">
        <f t="shared" si="16"/>
        <v>82259.263466560762</v>
      </c>
      <c r="D129" s="15">
        <f t="shared" si="10"/>
        <v>1219.1079923721434</v>
      </c>
      <c r="E129" s="16">
        <f t="shared" si="11"/>
        <v>0</v>
      </c>
      <c r="F129" s="15">
        <f t="shared" si="12"/>
        <v>1219.1079923721434</v>
      </c>
      <c r="G129" s="15">
        <f t="shared" si="13"/>
        <v>1133.4212595944759</v>
      </c>
      <c r="H129" s="15">
        <f t="shared" si="17"/>
        <v>85.686732777667473</v>
      </c>
      <c r="I129" s="15">
        <f t="shared" si="14"/>
        <v>81125.842206966292</v>
      </c>
      <c r="J129" s="7"/>
      <c r="K129" s="7"/>
    </row>
    <row r="130" spans="1:11">
      <c r="A130" s="11">
        <f t="shared" si="15"/>
        <v>112</v>
      </c>
      <c r="B130" s="14">
        <f t="shared" si="9"/>
        <v>42826</v>
      </c>
      <c r="C130" s="15">
        <f t="shared" si="16"/>
        <v>81125.842206966292</v>
      </c>
      <c r="D130" s="15">
        <f t="shared" si="10"/>
        <v>1219.1079923721434</v>
      </c>
      <c r="E130" s="16">
        <f t="shared" si="11"/>
        <v>0</v>
      </c>
      <c r="F130" s="15">
        <f t="shared" si="12"/>
        <v>1219.1079923721434</v>
      </c>
      <c r="G130" s="15">
        <f t="shared" si="13"/>
        <v>1134.6019067398868</v>
      </c>
      <c r="H130" s="15">
        <f t="shared" si="17"/>
        <v>84.506085632256557</v>
      </c>
      <c r="I130" s="15">
        <f t="shared" si="14"/>
        <v>79991.240300226404</v>
      </c>
      <c r="J130" s="7"/>
      <c r="K130" s="7"/>
    </row>
    <row r="131" spans="1:11">
      <c r="A131" s="11">
        <f t="shared" si="15"/>
        <v>113</v>
      </c>
      <c r="B131" s="14">
        <f t="shared" si="9"/>
        <v>42856</v>
      </c>
      <c r="C131" s="15">
        <f t="shared" si="16"/>
        <v>79991.240300226404</v>
      </c>
      <c r="D131" s="15">
        <f t="shared" si="10"/>
        <v>1219.1079923721434</v>
      </c>
      <c r="E131" s="16">
        <f t="shared" si="11"/>
        <v>0</v>
      </c>
      <c r="F131" s="15">
        <f t="shared" si="12"/>
        <v>1219.1079923721434</v>
      </c>
      <c r="G131" s="15">
        <f t="shared" si="13"/>
        <v>1135.7837837260743</v>
      </c>
      <c r="H131" s="15">
        <f t="shared" si="17"/>
        <v>83.324208646069181</v>
      </c>
      <c r="I131" s="15">
        <f t="shared" si="14"/>
        <v>78855.45651650033</v>
      </c>
      <c r="J131" s="7"/>
      <c r="K131" s="7"/>
    </row>
    <row r="132" spans="1:11">
      <c r="A132" s="11">
        <f t="shared" si="15"/>
        <v>114</v>
      </c>
      <c r="B132" s="14">
        <f t="shared" si="9"/>
        <v>42887</v>
      </c>
      <c r="C132" s="15">
        <f t="shared" si="16"/>
        <v>78855.45651650033</v>
      </c>
      <c r="D132" s="15">
        <f t="shared" si="10"/>
        <v>1219.1079923721434</v>
      </c>
      <c r="E132" s="16">
        <f t="shared" si="11"/>
        <v>0</v>
      </c>
      <c r="F132" s="15">
        <f t="shared" si="12"/>
        <v>1219.1079923721434</v>
      </c>
      <c r="G132" s="15">
        <f t="shared" si="13"/>
        <v>1136.9668918341222</v>
      </c>
      <c r="H132" s="15">
        <f t="shared" si="17"/>
        <v>82.141100538021178</v>
      </c>
      <c r="I132" s="15">
        <f t="shared" si="14"/>
        <v>77718.48962466621</v>
      </c>
      <c r="J132" s="7"/>
      <c r="K132" s="7"/>
    </row>
    <row r="133" spans="1:11">
      <c r="A133" s="11">
        <f t="shared" si="15"/>
        <v>115</v>
      </c>
      <c r="B133" s="14">
        <f t="shared" si="9"/>
        <v>42917</v>
      </c>
      <c r="C133" s="15">
        <f t="shared" si="16"/>
        <v>77718.48962466621</v>
      </c>
      <c r="D133" s="15">
        <f t="shared" si="10"/>
        <v>1219.1079923721434</v>
      </c>
      <c r="E133" s="16">
        <f t="shared" si="11"/>
        <v>0</v>
      </c>
      <c r="F133" s="15">
        <f t="shared" si="12"/>
        <v>1219.1079923721434</v>
      </c>
      <c r="G133" s="15">
        <f t="shared" si="13"/>
        <v>1138.1512323464494</v>
      </c>
      <c r="H133" s="15">
        <f t="shared" si="17"/>
        <v>80.956760025693981</v>
      </c>
      <c r="I133" s="15">
        <f t="shared" si="14"/>
        <v>76580.338392319754</v>
      </c>
      <c r="J133" s="7"/>
      <c r="K133" s="7"/>
    </row>
    <row r="134" spans="1:11">
      <c r="A134" s="11">
        <f t="shared" si="15"/>
        <v>116</v>
      </c>
      <c r="B134" s="14">
        <f t="shared" si="9"/>
        <v>42948</v>
      </c>
      <c r="C134" s="15">
        <f t="shared" si="16"/>
        <v>76580.338392319754</v>
      </c>
      <c r="D134" s="15">
        <f t="shared" si="10"/>
        <v>1219.1079923721434</v>
      </c>
      <c r="E134" s="16">
        <f t="shared" si="11"/>
        <v>0</v>
      </c>
      <c r="F134" s="15">
        <f t="shared" si="12"/>
        <v>1219.1079923721434</v>
      </c>
      <c r="G134" s="15">
        <f t="shared" si="13"/>
        <v>1139.3368065468103</v>
      </c>
      <c r="H134" s="15">
        <f t="shared" si="17"/>
        <v>79.771185825333077</v>
      </c>
      <c r="I134" s="15">
        <f t="shared" si="14"/>
        <v>75441.001585772945</v>
      </c>
      <c r="J134" s="7"/>
      <c r="K134" s="7"/>
    </row>
    <row r="135" spans="1:11">
      <c r="A135" s="11">
        <f t="shared" si="15"/>
        <v>117</v>
      </c>
      <c r="B135" s="14">
        <f t="shared" si="9"/>
        <v>42979</v>
      </c>
      <c r="C135" s="15">
        <f t="shared" si="16"/>
        <v>75441.001585772945</v>
      </c>
      <c r="D135" s="15">
        <f t="shared" si="10"/>
        <v>1219.1079923721434</v>
      </c>
      <c r="E135" s="16">
        <f t="shared" si="11"/>
        <v>0</v>
      </c>
      <c r="F135" s="15">
        <f t="shared" si="12"/>
        <v>1219.1079923721434</v>
      </c>
      <c r="G135" s="15">
        <f t="shared" si="13"/>
        <v>1140.5236157202964</v>
      </c>
      <c r="H135" s="15">
        <f t="shared" si="17"/>
        <v>78.584376651846824</v>
      </c>
      <c r="I135" s="15">
        <f t="shared" si="14"/>
        <v>74300.477970052641</v>
      </c>
      <c r="J135" s="7"/>
      <c r="K135" s="7"/>
    </row>
    <row r="136" spans="1:11">
      <c r="A136" s="11">
        <f t="shared" si="15"/>
        <v>118</v>
      </c>
      <c r="B136" s="14">
        <f t="shared" si="9"/>
        <v>43009</v>
      </c>
      <c r="C136" s="15">
        <f t="shared" si="16"/>
        <v>74300.477970052641</v>
      </c>
      <c r="D136" s="15">
        <f t="shared" si="10"/>
        <v>1219.1079923721434</v>
      </c>
      <c r="E136" s="16">
        <f t="shared" si="11"/>
        <v>0</v>
      </c>
      <c r="F136" s="15">
        <f t="shared" si="12"/>
        <v>1219.1079923721434</v>
      </c>
      <c r="G136" s="15">
        <f t="shared" si="13"/>
        <v>1141.7116611533386</v>
      </c>
      <c r="H136" s="15">
        <f t="shared" si="17"/>
        <v>77.396331218804832</v>
      </c>
      <c r="I136" s="15">
        <f t="shared" si="14"/>
        <v>73158.766308899299</v>
      </c>
      <c r="J136" s="7"/>
      <c r="K136" s="7"/>
    </row>
    <row r="137" spans="1:11">
      <c r="A137" s="11">
        <f t="shared" si="15"/>
        <v>119</v>
      </c>
      <c r="B137" s="14">
        <f t="shared" si="9"/>
        <v>43040</v>
      </c>
      <c r="C137" s="15">
        <f t="shared" si="16"/>
        <v>73158.766308899299</v>
      </c>
      <c r="D137" s="15">
        <f t="shared" si="10"/>
        <v>1219.1079923721434</v>
      </c>
      <c r="E137" s="16">
        <f t="shared" si="11"/>
        <v>0</v>
      </c>
      <c r="F137" s="15">
        <f t="shared" si="12"/>
        <v>1219.1079923721434</v>
      </c>
      <c r="G137" s="15">
        <f t="shared" si="13"/>
        <v>1142.9009441337066</v>
      </c>
      <c r="H137" s="15">
        <f t="shared" si="17"/>
        <v>76.207048238436769</v>
      </c>
      <c r="I137" s="15">
        <f t="shared" si="14"/>
        <v>72015.865364765588</v>
      </c>
      <c r="J137" s="7"/>
      <c r="K137" s="7"/>
    </row>
    <row r="138" spans="1:11">
      <c r="A138" s="11">
        <f t="shared" si="15"/>
        <v>120</v>
      </c>
      <c r="B138" s="14">
        <f t="shared" si="9"/>
        <v>43070</v>
      </c>
      <c r="C138" s="15">
        <f t="shared" si="16"/>
        <v>72015.865364765588</v>
      </c>
      <c r="D138" s="15">
        <f t="shared" si="10"/>
        <v>1219.1079923721434</v>
      </c>
      <c r="E138" s="16">
        <f t="shared" si="11"/>
        <v>0</v>
      </c>
      <c r="F138" s="15">
        <f t="shared" si="12"/>
        <v>1219.1079923721434</v>
      </c>
      <c r="G138" s="15">
        <f t="shared" si="13"/>
        <v>1144.0914659505124</v>
      </c>
      <c r="H138" s="15">
        <f t="shared" si="17"/>
        <v>75.016526421630829</v>
      </c>
      <c r="I138" s="15">
        <f t="shared" si="14"/>
        <v>70871.773898815081</v>
      </c>
      <c r="J138" s="7"/>
      <c r="K138" s="7"/>
    </row>
    <row r="139" spans="1:11">
      <c r="A139" s="11">
        <f t="shared" si="15"/>
        <v>121</v>
      </c>
      <c r="B139" s="14">
        <f t="shared" si="9"/>
        <v>43101</v>
      </c>
      <c r="C139" s="15">
        <f t="shared" si="16"/>
        <v>70871.773898815081</v>
      </c>
      <c r="D139" s="15">
        <f t="shared" si="10"/>
        <v>1219.1079923721434</v>
      </c>
      <c r="E139" s="16">
        <f t="shared" si="11"/>
        <v>0</v>
      </c>
      <c r="F139" s="15">
        <f t="shared" si="12"/>
        <v>1219.1079923721434</v>
      </c>
      <c r="G139" s="15">
        <f t="shared" si="13"/>
        <v>1145.283227894211</v>
      </c>
      <c r="H139" s="15">
        <f t="shared" si="17"/>
        <v>73.824764477932376</v>
      </c>
      <c r="I139" s="15">
        <f t="shared" si="14"/>
        <v>69726.490670920874</v>
      </c>
      <c r="J139" s="7"/>
      <c r="K139" s="7"/>
    </row>
    <row r="140" spans="1:11">
      <c r="A140" s="11">
        <f t="shared" si="15"/>
        <v>122</v>
      </c>
      <c r="B140" s="14">
        <f t="shared" si="9"/>
        <v>43132</v>
      </c>
      <c r="C140" s="15">
        <f t="shared" si="16"/>
        <v>69726.490670920874</v>
      </c>
      <c r="D140" s="15">
        <f t="shared" si="10"/>
        <v>1219.1079923721434</v>
      </c>
      <c r="E140" s="16">
        <f t="shared" si="11"/>
        <v>0</v>
      </c>
      <c r="F140" s="15">
        <f t="shared" si="12"/>
        <v>1219.1079923721434</v>
      </c>
      <c r="G140" s="15">
        <f t="shared" si="13"/>
        <v>1146.4762312566008</v>
      </c>
      <c r="H140" s="15">
        <f t="shared" si="17"/>
        <v>72.631761115542574</v>
      </c>
      <c r="I140" s="15">
        <f t="shared" si="14"/>
        <v>68580.014439664272</v>
      </c>
      <c r="J140" s="7"/>
      <c r="K140" s="7"/>
    </row>
    <row r="141" spans="1:11">
      <c r="A141" s="11">
        <f t="shared" si="15"/>
        <v>123</v>
      </c>
      <c r="B141" s="14">
        <f t="shared" si="9"/>
        <v>43160</v>
      </c>
      <c r="C141" s="15">
        <f t="shared" si="16"/>
        <v>68580.014439664272</v>
      </c>
      <c r="D141" s="15">
        <f t="shared" si="10"/>
        <v>1219.1079923721434</v>
      </c>
      <c r="E141" s="16">
        <f t="shared" si="11"/>
        <v>0</v>
      </c>
      <c r="F141" s="15">
        <f t="shared" si="12"/>
        <v>1219.1079923721434</v>
      </c>
      <c r="G141" s="15">
        <f t="shared" si="13"/>
        <v>1147.6704773308263</v>
      </c>
      <c r="H141" s="15">
        <f t="shared" si="17"/>
        <v>71.437515041316956</v>
      </c>
      <c r="I141" s="15">
        <f t="shared" si="14"/>
        <v>67432.343962333442</v>
      </c>
      <c r="J141" s="7"/>
      <c r="K141" s="7"/>
    </row>
    <row r="142" spans="1:11">
      <c r="A142" s="11">
        <f t="shared" si="15"/>
        <v>124</v>
      </c>
      <c r="B142" s="14">
        <f t="shared" si="9"/>
        <v>43191</v>
      </c>
      <c r="C142" s="15">
        <f t="shared" si="16"/>
        <v>67432.343962333442</v>
      </c>
      <c r="D142" s="15">
        <f t="shared" si="10"/>
        <v>1219.1079923721434</v>
      </c>
      <c r="E142" s="16">
        <f t="shared" si="11"/>
        <v>0</v>
      </c>
      <c r="F142" s="15">
        <f t="shared" si="12"/>
        <v>1219.1079923721434</v>
      </c>
      <c r="G142" s="15">
        <f t="shared" si="13"/>
        <v>1148.8659674113794</v>
      </c>
      <c r="H142" s="15">
        <f t="shared" si="17"/>
        <v>70.242024960763999</v>
      </c>
      <c r="I142" s="15">
        <f t="shared" si="14"/>
        <v>66283.477994922068</v>
      </c>
      <c r="J142" s="7"/>
      <c r="K142" s="7"/>
    </row>
    <row r="143" spans="1:11">
      <c r="A143" s="11">
        <f t="shared" si="15"/>
        <v>125</v>
      </c>
      <c r="B143" s="14">
        <f t="shared" si="9"/>
        <v>43221</v>
      </c>
      <c r="C143" s="15">
        <f t="shared" si="16"/>
        <v>66283.477994922068</v>
      </c>
      <c r="D143" s="15">
        <f t="shared" si="10"/>
        <v>1219.1079923721434</v>
      </c>
      <c r="E143" s="16">
        <f t="shared" si="11"/>
        <v>0</v>
      </c>
      <c r="F143" s="15">
        <f t="shared" si="12"/>
        <v>1219.1079923721434</v>
      </c>
      <c r="G143" s="15">
        <f t="shared" si="13"/>
        <v>1150.0627027940996</v>
      </c>
      <c r="H143" s="15">
        <f t="shared" si="17"/>
        <v>69.045289578043821</v>
      </c>
      <c r="I143" s="15">
        <f t="shared" si="14"/>
        <v>65133.415292127967</v>
      </c>
      <c r="J143" s="7"/>
      <c r="K143" s="7"/>
    </row>
    <row r="144" spans="1:11">
      <c r="A144" s="11">
        <f t="shared" si="15"/>
        <v>126</v>
      </c>
      <c r="B144" s="14">
        <f t="shared" si="9"/>
        <v>43252</v>
      </c>
      <c r="C144" s="15">
        <f t="shared" si="16"/>
        <v>65133.415292127967</v>
      </c>
      <c r="D144" s="15">
        <f t="shared" si="10"/>
        <v>1219.1079923721434</v>
      </c>
      <c r="E144" s="16">
        <f t="shared" si="11"/>
        <v>0</v>
      </c>
      <c r="F144" s="15">
        <f t="shared" si="12"/>
        <v>1219.1079923721434</v>
      </c>
      <c r="G144" s="15">
        <f t="shared" si="13"/>
        <v>1151.2606847761767</v>
      </c>
      <c r="H144" s="15">
        <f t="shared" si="17"/>
        <v>67.84730759596664</v>
      </c>
      <c r="I144" s="15">
        <f t="shared" si="14"/>
        <v>63982.154607351789</v>
      </c>
      <c r="J144" s="7"/>
      <c r="K144" s="7"/>
    </row>
    <row r="145" spans="1:11">
      <c r="A145" s="11">
        <f t="shared" si="15"/>
        <v>127</v>
      </c>
      <c r="B145" s="14">
        <f t="shared" si="9"/>
        <v>43282</v>
      </c>
      <c r="C145" s="15">
        <f t="shared" si="16"/>
        <v>63982.154607351789</v>
      </c>
      <c r="D145" s="15">
        <f t="shared" si="10"/>
        <v>1219.1079923721434</v>
      </c>
      <c r="E145" s="16">
        <f t="shared" si="11"/>
        <v>0</v>
      </c>
      <c r="F145" s="15">
        <f t="shared" si="12"/>
        <v>1219.1079923721434</v>
      </c>
      <c r="G145" s="15">
        <f t="shared" si="13"/>
        <v>1152.459914656152</v>
      </c>
      <c r="H145" s="15">
        <f t="shared" si="17"/>
        <v>66.648077715991448</v>
      </c>
      <c r="I145" s="15">
        <f t="shared" si="14"/>
        <v>62829.694692695637</v>
      </c>
      <c r="J145" s="7"/>
      <c r="K145" s="7"/>
    </row>
    <row r="146" spans="1:11">
      <c r="A146" s="11">
        <f t="shared" si="15"/>
        <v>128</v>
      </c>
      <c r="B146" s="14">
        <f t="shared" si="9"/>
        <v>43313</v>
      </c>
      <c r="C146" s="15">
        <f t="shared" si="16"/>
        <v>62829.694692695637</v>
      </c>
      <c r="D146" s="15">
        <f t="shared" si="10"/>
        <v>1219.1079923721434</v>
      </c>
      <c r="E146" s="16">
        <f t="shared" si="11"/>
        <v>0</v>
      </c>
      <c r="F146" s="15">
        <f t="shared" si="12"/>
        <v>1219.1079923721434</v>
      </c>
      <c r="G146" s="15">
        <f t="shared" si="13"/>
        <v>1153.6603937339187</v>
      </c>
      <c r="H146" s="15">
        <f t="shared" si="17"/>
        <v>65.447598638224619</v>
      </c>
      <c r="I146" s="15">
        <f t="shared" si="14"/>
        <v>61676.03429896172</v>
      </c>
      <c r="J146" s="7"/>
      <c r="K146" s="7"/>
    </row>
    <row r="147" spans="1:11">
      <c r="A147" s="11">
        <f t="shared" si="15"/>
        <v>129</v>
      </c>
      <c r="B147" s="14">
        <f t="shared" ref="B147:B210" si="18">IF(Pay_Num&lt;&gt;"",DATE(YEAR(Loan_Start),MONTH(Loan_Start)+(Pay_Num)*12/Num_Pmt_Per_Year,DAY(Loan_Start)),"")</f>
        <v>43344</v>
      </c>
      <c r="C147" s="15">
        <f t="shared" si="16"/>
        <v>61676.03429896172</v>
      </c>
      <c r="D147" s="15">
        <f t="shared" ref="D147:D210" si="19">IF(Pay_Num&lt;&gt;"",Scheduled_Monthly_Payment,"")</f>
        <v>1219.1079923721434</v>
      </c>
      <c r="E147" s="16">
        <f t="shared" ref="E147:E210" si="20">IF(AND(Pay_Num&lt;&gt;"",Sched_Pay+Scheduled_Extra_Payments&lt;Beg_Bal),Scheduled_Extra_Payments,IF(AND(Pay_Num&lt;&gt;"",Beg_Bal-Sched_Pay&gt;0),Beg_Bal-Sched_Pay,IF(Pay_Num&lt;&gt;"",0,"")))</f>
        <v>0</v>
      </c>
      <c r="F147" s="15">
        <f t="shared" ref="F147:F210" si="21">IF(AND(Pay_Num&lt;&gt;"",Sched_Pay+Extra_Pay&lt;Beg_Bal),Sched_Pay+Extra_Pay,IF(Pay_Num&lt;&gt;"",Beg_Bal,""))</f>
        <v>1219.1079923721434</v>
      </c>
      <c r="G147" s="15">
        <f t="shared" ref="G147:G210" si="22">IF(Pay_Num&lt;&gt;"",Total_Pay-Int,"")</f>
        <v>1154.8621233107249</v>
      </c>
      <c r="H147" s="15">
        <f t="shared" si="17"/>
        <v>64.24586906141846</v>
      </c>
      <c r="I147" s="15">
        <f t="shared" ref="I147:I210" si="23">IF(AND(Pay_Num&lt;&gt;"",Sched_Pay+Extra_Pay&lt;Beg_Bal),Beg_Bal-Princ,IF(Pay_Num&lt;&gt;"",0,""))</f>
        <v>60521.172175650994</v>
      </c>
      <c r="J147" s="7"/>
      <c r="K147" s="7"/>
    </row>
    <row r="148" spans="1:11">
      <c r="A148" s="11">
        <f t="shared" ref="A148:A211" si="24">IF(Values_Entered,A147+1,"")</f>
        <v>130</v>
      </c>
      <c r="B148" s="14">
        <f t="shared" si="18"/>
        <v>43374</v>
      </c>
      <c r="C148" s="15">
        <f t="shared" ref="C148:C211" si="25">IF(Pay_Num&lt;&gt;"",I147,"")</f>
        <v>60521.172175650994</v>
      </c>
      <c r="D148" s="15">
        <f t="shared" si="19"/>
        <v>1219.1079923721434</v>
      </c>
      <c r="E148" s="16">
        <f t="shared" si="20"/>
        <v>0</v>
      </c>
      <c r="F148" s="15">
        <f t="shared" si="21"/>
        <v>1219.1079923721434</v>
      </c>
      <c r="G148" s="15">
        <f t="shared" si="22"/>
        <v>1156.0651046891735</v>
      </c>
      <c r="H148" s="15">
        <f t="shared" ref="H148:H211" si="26">IF(Pay_Num&lt;&gt;"",Beg_Bal*Interest_Rate/Num_Pmt_Per_Year,"")</f>
        <v>63.042887682969791</v>
      </c>
      <c r="I148" s="15">
        <f t="shared" si="23"/>
        <v>59365.107070961822</v>
      </c>
      <c r="J148" s="7"/>
      <c r="K148" s="7"/>
    </row>
    <row r="149" spans="1:11">
      <c r="A149" s="11">
        <f t="shared" si="24"/>
        <v>131</v>
      </c>
      <c r="B149" s="14">
        <f t="shared" si="18"/>
        <v>43405</v>
      </c>
      <c r="C149" s="15">
        <f t="shared" si="25"/>
        <v>59365.107070961822</v>
      </c>
      <c r="D149" s="15">
        <f t="shared" si="19"/>
        <v>1219.1079923721434</v>
      </c>
      <c r="E149" s="16">
        <f t="shared" si="20"/>
        <v>0</v>
      </c>
      <c r="F149" s="15">
        <f t="shared" si="21"/>
        <v>1219.1079923721434</v>
      </c>
      <c r="G149" s="15">
        <f t="shared" si="22"/>
        <v>1157.2693391732248</v>
      </c>
      <c r="H149" s="15">
        <f t="shared" si="26"/>
        <v>61.838653198918564</v>
      </c>
      <c r="I149" s="15">
        <f t="shared" si="23"/>
        <v>58207.837731788597</v>
      </c>
      <c r="J149" s="7"/>
      <c r="K149" s="7"/>
    </row>
    <row r="150" spans="1:11">
      <c r="A150" s="11">
        <f t="shared" si="24"/>
        <v>132</v>
      </c>
      <c r="B150" s="14">
        <f t="shared" si="18"/>
        <v>43435</v>
      </c>
      <c r="C150" s="15">
        <f t="shared" si="25"/>
        <v>58207.837731788597</v>
      </c>
      <c r="D150" s="15">
        <f t="shared" si="19"/>
        <v>1219.1079923721434</v>
      </c>
      <c r="E150" s="16">
        <f t="shared" si="20"/>
        <v>0</v>
      </c>
      <c r="F150" s="15">
        <f t="shared" si="21"/>
        <v>1219.1079923721434</v>
      </c>
      <c r="G150" s="15">
        <f t="shared" si="22"/>
        <v>1158.474828068197</v>
      </c>
      <c r="H150" s="15">
        <f t="shared" si="26"/>
        <v>60.633164303946465</v>
      </c>
      <c r="I150" s="15">
        <f t="shared" si="23"/>
        <v>57049.362903720401</v>
      </c>
      <c r="J150" s="7"/>
      <c r="K150" s="7"/>
    </row>
    <row r="151" spans="1:11">
      <c r="A151" s="11">
        <f t="shared" si="24"/>
        <v>133</v>
      </c>
      <c r="B151" s="14">
        <f t="shared" si="18"/>
        <v>43466</v>
      </c>
      <c r="C151" s="15">
        <f t="shared" si="25"/>
        <v>57049.362903720401</v>
      </c>
      <c r="D151" s="15">
        <f t="shared" si="19"/>
        <v>1219.1079923721434</v>
      </c>
      <c r="E151" s="16">
        <f t="shared" si="20"/>
        <v>0</v>
      </c>
      <c r="F151" s="15">
        <f t="shared" si="21"/>
        <v>1219.1079923721434</v>
      </c>
      <c r="G151" s="15">
        <f t="shared" si="22"/>
        <v>1159.6815726807679</v>
      </c>
      <c r="H151" s="15">
        <f t="shared" si="26"/>
        <v>59.426419691375422</v>
      </c>
      <c r="I151" s="15">
        <f t="shared" si="23"/>
        <v>55889.681331039632</v>
      </c>
      <c r="J151" s="7"/>
      <c r="K151" s="7"/>
    </row>
    <row r="152" spans="1:11">
      <c r="A152" s="11">
        <f t="shared" si="24"/>
        <v>134</v>
      </c>
      <c r="B152" s="14">
        <f t="shared" si="18"/>
        <v>43497</v>
      </c>
      <c r="C152" s="15">
        <f t="shared" si="25"/>
        <v>55889.681331039632</v>
      </c>
      <c r="D152" s="15">
        <f t="shared" si="19"/>
        <v>1219.1079923721434</v>
      </c>
      <c r="E152" s="16">
        <f t="shared" si="20"/>
        <v>0</v>
      </c>
      <c r="F152" s="15">
        <f t="shared" si="21"/>
        <v>1219.1079923721434</v>
      </c>
      <c r="G152" s="15">
        <f t="shared" si="22"/>
        <v>1160.8895743189771</v>
      </c>
      <c r="H152" s="15">
        <f t="shared" si="26"/>
        <v>58.218418053166289</v>
      </c>
      <c r="I152" s="15">
        <f t="shared" si="23"/>
        <v>54728.791756720653</v>
      </c>
      <c r="J152" s="7"/>
      <c r="K152" s="7"/>
    </row>
    <row r="153" spans="1:11">
      <c r="A153" s="11">
        <f t="shared" si="24"/>
        <v>135</v>
      </c>
      <c r="B153" s="14">
        <f t="shared" si="18"/>
        <v>43525</v>
      </c>
      <c r="C153" s="15">
        <f t="shared" si="25"/>
        <v>54728.791756720653</v>
      </c>
      <c r="D153" s="15">
        <f t="shared" si="19"/>
        <v>1219.1079923721434</v>
      </c>
      <c r="E153" s="16">
        <f t="shared" si="20"/>
        <v>0</v>
      </c>
      <c r="F153" s="15">
        <f t="shared" si="21"/>
        <v>1219.1079923721434</v>
      </c>
      <c r="G153" s="15">
        <f t="shared" si="22"/>
        <v>1162.098834292226</v>
      </c>
      <c r="H153" s="15">
        <f t="shared" si="26"/>
        <v>57.009158079917349</v>
      </c>
      <c r="I153" s="15">
        <f t="shared" si="23"/>
        <v>53566.692922428425</v>
      </c>
      <c r="J153" s="7"/>
      <c r="K153" s="7"/>
    </row>
    <row r="154" spans="1:11">
      <c r="A154" s="11">
        <f t="shared" si="24"/>
        <v>136</v>
      </c>
      <c r="B154" s="14">
        <f t="shared" si="18"/>
        <v>43556</v>
      </c>
      <c r="C154" s="15">
        <f t="shared" si="25"/>
        <v>53566.692922428425</v>
      </c>
      <c r="D154" s="15">
        <f t="shared" si="19"/>
        <v>1219.1079923721434</v>
      </c>
      <c r="E154" s="16">
        <f t="shared" si="20"/>
        <v>0</v>
      </c>
      <c r="F154" s="15">
        <f t="shared" si="21"/>
        <v>1219.1079923721434</v>
      </c>
      <c r="G154" s="15">
        <f t="shared" si="22"/>
        <v>1163.3093539112804</v>
      </c>
      <c r="H154" s="15">
        <f t="shared" si="26"/>
        <v>55.798638460862946</v>
      </c>
      <c r="I154" s="15">
        <f t="shared" si="23"/>
        <v>52403.383568517143</v>
      </c>
      <c r="J154" s="7"/>
      <c r="K154" s="7"/>
    </row>
    <row r="155" spans="1:11">
      <c r="A155" s="11">
        <f t="shared" si="24"/>
        <v>137</v>
      </c>
      <c r="B155" s="14">
        <f t="shared" si="18"/>
        <v>43586</v>
      </c>
      <c r="C155" s="15">
        <f t="shared" si="25"/>
        <v>52403.383568517143</v>
      </c>
      <c r="D155" s="15">
        <f t="shared" si="19"/>
        <v>1219.1079923721434</v>
      </c>
      <c r="E155" s="16">
        <f t="shared" si="20"/>
        <v>0</v>
      </c>
      <c r="F155" s="15">
        <f t="shared" si="21"/>
        <v>1219.1079923721434</v>
      </c>
      <c r="G155" s="15">
        <f t="shared" si="22"/>
        <v>1164.5211344882714</v>
      </c>
      <c r="H155" s="15">
        <f t="shared" si="26"/>
        <v>54.586857883872028</v>
      </c>
      <c r="I155" s="15">
        <f t="shared" si="23"/>
        <v>51238.862434028873</v>
      </c>
      <c r="J155" s="7"/>
      <c r="K155" s="7"/>
    </row>
    <row r="156" spans="1:11">
      <c r="A156" s="11">
        <f t="shared" si="24"/>
        <v>138</v>
      </c>
      <c r="B156" s="14">
        <f t="shared" si="18"/>
        <v>43617</v>
      </c>
      <c r="C156" s="15">
        <f t="shared" si="25"/>
        <v>51238.862434028873</v>
      </c>
      <c r="D156" s="15">
        <f t="shared" si="19"/>
        <v>1219.1079923721434</v>
      </c>
      <c r="E156" s="16">
        <f t="shared" si="20"/>
        <v>0</v>
      </c>
      <c r="F156" s="15">
        <f t="shared" si="21"/>
        <v>1219.1079923721434</v>
      </c>
      <c r="G156" s="15">
        <f t="shared" si="22"/>
        <v>1165.7341773366966</v>
      </c>
      <c r="H156" s="15">
        <f t="shared" si="26"/>
        <v>53.373815035446746</v>
      </c>
      <c r="I156" s="15">
        <f t="shared" si="23"/>
        <v>50073.12825669218</v>
      </c>
      <c r="J156" s="7"/>
      <c r="K156" s="7"/>
    </row>
    <row r="157" spans="1:11">
      <c r="A157" s="11">
        <f t="shared" si="24"/>
        <v>139</v>
      </c>
      <c r="B157" s="14">
        <f t="shared" si="18"/>
        <v>43647</v>
      </c>
      <c r="C157" s="15">
        <f t="shared" si="25"/>
        <v>50073.12825669218</v>
      </c>
      <c r="D157" s="15">
        <f t="shared" si="19"/>
        <v>1219.1079923721434</v>
      </c>
      <c r="E157" s="16">
        <f t="shared" si="20"/>
        <v>0</v>
      </c>
      <c r="F157" s="15">
        <f t="shared" si="21"/>
        <v>1219.1079923721434</v>
      </c>
      <c r="G157" s="15">
        <f t="shared" si="22"/>
        <v>1166.9484837714224</v>
      </c>
      <c r="H157" s="15">
        <f t="shared" si="26"/>
        <v>52.159508600721018</v>
      </c>
      <c r="I157" s="15">
        <f t="shared" si="23"/>
        <v>48906.179772920761</v>
      </c>
      <c r="J157" s="7"/>
      <c r="K157" s="7"/>
    </row>
    <row r="158" spans="1:11">
      <c r="A158" s="11">
        <f t="shared" si="24"/>
        <v>140</v>
      </c>
      <c r="B158" s="14">
        <f t="shared" si="18"/>
        <v>43678</v>
      </c>
      <c r="C158" s="15">
        <f t="shared" si="25"/>
        <v>48906.179772920761</v>
      </c>
      <c r="D158" s="15">
        <f t="shared" si="19"/>
        <v>1219.1079923721434</v>
      </c>
      <c r="E158" s="16">
        <f t="shared" si="20"/>
        <v>0</v>
      </c>
      <c r="F158" s="15">
        <f t="shared" si="21"/>
        <v>1219.1079923721434</v>
      </c>
      <c r="G158" s="15">
        <f t="shared" si="22"/>
        <v>1168.1640551086844</v>
      </c>
      <c r="H158" s="15">
        <f t="shared" si="26"/>
        <v>50.943937263459127</v>
      </c>
      <c r="I158" s="15">
        <f t="shared" si="23"/>
        <v>47738.015717812079</v>
      </c>
      <c r="J158" s="7"/>
      <c r="K158" s="7"/>
    </row>
    <row r="159" spans="1:11">
      <c r="A159" s="11">
        <f t="shared" si="24"/>
        <v>141</v>
      </c>
      <c r="B159" s="14">
        <f t="shared" si="18"/>
        <v>43709</v>
      </c>
      <c r="C159" s="15">
        <f t="shared" si="25"/>
        <v>47738.015717812079</v>
      </c>
      <c r="D159" s="15">
        <f t="shared" si="19"/>
        <v>1219.1079923721434</v>
      </c>
      <c r="E159" s="16">
        <f t="shared" si="20"/>
        <v>0</v>
      </c>
      <c r="F159" s="15">
        <f t="shared" si="21"/>
        <v>1219.1079923721434</v>
      </c>
      <c r="G159" s="15">
        <f t="shared" si="22"/>
        <v>1169.380892666089</v>
      </c>
      <c r="H159" s="15">
        <f t="shared" si="26"/>
        <v>49.727099706054247</v>
      </c>
      <c r="I159" s="15">
        <f t="shared" si="23"/>
        <v>46568.634825145993</v>
      </c>
      <c r="J159" s="7"/>
      <c r="K159" s="7"/>
    </row>
    <row r="160" spans="1:11">
      <c r="A160" s="11">
        <f t="shared" si="24"/>
        <v>142</v>
      </c>
      <c r="B160" s="14">
        <f t="shared" si="18"/>
        <v>43739</v>
      </c>
      <c r="C160" s="15">
        <f t="shared" si="25"/>
        <v>46568.634825145993</v>
      </c>
      <c r="D160" s="15">
        <f t="shared" si="19"/>
        <v>1219.1079923721434</v>
      </c>
      <c r="E160" s="16">
        <f t="shared" si="20"/>
        <v>0</v>
      </c>
      <c r="F160" s="15">
        <f t="shared" si="21"/>
        <v>1219.1079923721434</v>
      </c>
      <c r="G160" s="15">
        <f t="shared" si="22"/>
        <v>1170.5989977626164</v>
      </c>
      <c r="H160" s="15">
        <f t="shared" si="26"/>
        <v>48.508994609527072</v>
      </c>
      <c r="I160" s="15">
        <f t="shared" si="23"/>
        <v>45398.035827383377</v>
      </c>
      <c r="J160" s="7"/>
      <c r="K160" s="7"/>
    </row>
    <row r="161" spans="1:11">
      <c r="A161" s="11">
        <f t="shared" si="24"/>
        <v>143</v>
      </c>
      <c r="B161" s="14">
        <f t="shared" si="18"/>
        <v>43770</v>
      </c>
      <c r="C161" s="15">
        <f t="shared" si="25"/>
        <v>45398.035827383377</v>
      </c>
      <c r="D161" s="15">
        <f t="shared" si="19"/>
        <v>1219.1079923721434</v>
      </c>
      <c r="E161" s="16">
        <f t="shared" si="20"/>
        <v>0</v>
      </c>
      <c r="F161" s="15">
        <f t="shared" si="21"/>
        <v>1219.1079923721434</v>
      </c>
      <c r="G161" s="15">
        <f t="shared" si="22"/>
        <v>1171.8183717186191</v>
      </c>
      <c r="H161" s="15">
        <f t="shared" si="26"/>
        <v>47.289620653524359</v>
      </c>
      <c r="I161" s="15">
        <f t="shared" si="23"/>
        <v>44226.217455664759</v>
      </c>
      <c r="J161" s="7"/>
      <c r="K161" s="7"/>
    </row>
    <row r="162" spans="1:11">
      <c r="A162" s="11">
        <f t="shared" si="24"/>
        <v>144</v>
      </c>
      <c r="B162" s="14">
        <f t="shared" si="18"/>
        <v>43800</v>
      </c>
      <c r="C162" s="15">
        <f t="shared" si="25"/>
        <v>44226.217455664759</v>
      </c>
      <c r="D162" s="15">
        <f t="shared" si="19"/>
        <v>1219.1079923721434</v>
      </c>
      <c r="E162" s="16">
        <f t="shared" si="20"/>
        <v>0</v>
      </c>
      <c r="F162" s="15">
        <f t="shared" si="21"/>
        <v>1219.1079923721434</v>
      </c>
      <c r="G162" s="15">
        <f t="shared" si="22"/>
        <v>1173.0390158558259</v>
      </c>
      <c r="H162" s="15">
        <f t="shared" si="26"/>
        <v>46.068976516317463</v>
      </c>
      <c r="I162" s="15">
        <f t="shared" si="23"/>
        <v>43053.178439808929</v>
      </c>
      <c r="J162" s="7"/>
      <c r="K162" s="7"/>
    </row>
    <row r="163" spans="1:11">
      <c r="A163" s="11">
        <f t="shared" si="24"/>
        <v>145</v>
      </c>
      <c r="B163" s="14">
        <f t="shared" si="18"/>
        <v>43831</v>
      </c>
      <c r="C163" s="15">
        <f t="shared" si="25"/>
        <v>43053.178439808929</v>
      </c>
      <c r="D163" s="15">
        <f t="shared" si="19"/>
        <v>1219.1079923721434</v>
      </c>
      <c r="E163" s="16">
        <f t="shared" si="20"/>
        <v>0</v>
      </c>
      <c r="F163" s="15">
        <f t="shared" si="21"/>
        <v>1219.1079923721434</v>
      </c>
      <c r="G163" s="15">
        <f t="shared" si="22"/>
        <v>1174.2609314973424</v>
      </c>
      <c r="H163" s="15">
        <f t="shared" si="26"/>
        <v>44.847060874800974</v>
      </c>
      <c r="I163" s="15">
        <f t="shared" si="23"/>
        <v>41878.917508311584</v>
      </c>
      <c r="J163" s="7"/>
      <c r="K163" s="7"/>
    </row>
    <row r="164" spans="1:11">
      <c r="A164" s="11">
        <f t="shared" si="24"/>
        <v>146</v>
      </c>
      <c r="B164" s="14">
        <f t="shared" si="18"/>
        <v>43862</v>
      </c>
      <c r="C164" s="15">
        <f t="shared" si="25"/>
        <v>41878.917508311584</v>
      </c>
      <c r="D164" s="15">
        <f t="shared" si="19"/>
        <v>1219.1079923721434</v>
      </c>
      <c r="E164" s="16">
        <f t="shared" si="20"/>
        <v>0</v>
      </c>
      <c r="F164" s="15">
        <f t="shared" si="21"/>
        <v>1219.1079923721434</v>
      </c>
      <c r="G164" s="15">
        <f t="shared" si="22"/>
        <v>1175.4841199676521</v>
      </c>
      <c r="H164" s="15">
        <f t="shared" si="26"/>
        <v>43.623872404491237</v>
      </c>
      <c r="I164" s="15">
        <f t="shared" si="23"/>
        <v>40703.433388343932</v>
      </c>
      <c r="J164" s="7"/>
      <c r="K164" s="7"/>
    </row>
    <row r="165" spans="1:11">
      <c r="A165" s="11">
        <f t="shared" si="24"/>
        <v>147</v>
      </c>
      <c r="B165" s="14">
        <f t="shared" si="18"/>
        <v>43891</v>
      </c>
      <c r="C165" s="15">
        <f t="shared" si="25"/>
        <v>40703.433388343932</v>
      </c>
      <c r="D165" s="15">
        <f t="shared" si="19"/>
        <v>1219.1079923721434</v>
      </c>
      <c r="E165" s="16">
        <f t="shared" si="20"/>
        <v>0</v>
      </c>
      <c r="F165" s="15">
        <f t="shared" si="21"/>
        <v>1219.1079923721434</v>
      </c>
      <c r="G165" s="15">
        <f t="shared" si="22"/>
        <v>1176.7085825926185</v>
      </c>
      <c r="H165" s="15">
        <f t="shared" si="26"/>
        <v>42.39940977952493</v>
      </c>
      <c r="I165" s="15">
        <f t="shared" si="23"/>
        <v>39526.724805751313</v>
      </c>
      <c r="J165" s="7"/>
      <c r="K165" s="7"/>
    </row>
    <row r="166" spans="1:11">
      <c r="A166" s="11">
        <f t="shared" si="24"/>
        <v>148</v>
      </c>
      <c r="B166" s="14">
        <f t="shared" si="18"/>
        <v>43922</v>
      </c>
      <c r="C166" s="15">
        <f t="shared" si="25"/>
        <v>39526.724805751313</v>
      </c>
      <c r="D166" s="15">
        <f t="shared" si="19"/>
        <v>1219.1079923721434</v>
      </c>
      <c r="E166" s="16">
        <f t="shared" si="20"/>
        <v>0</v>
      </c>
      <c r="F166" s="15">
        <f t="shared" si="21"/>
        <v>1219.1079923721434</v>
      </c>
      <c r="G166" s="15">
        <f t="shared" si="22"/>
        <v>1177.9343206994859</v>
      </c>
      <c r="H166" s="15">
        <f t="shared" si="26"/>
        <v>41.173671672657619</v>
      </c>
      <c r="I166" s="15">
        <f t="shared" si="23"/>
        <v>38348.790485051824</v>
      </c>
      <c r="J166" s="7"/>
      <c r="K166" s="7"/>
    </row>
    <row r="167" spans="1:11">
      <c r="A167" s="11">
        <f t="shared" si="24"/>
        <v>149</v>
      </c>
      <c r="B167" s="14">
        <f t="shared" si="18"/>
        <v>43952</v>
      </c>
      <c r="C167" s="15">
        <f t="shared" si="25"/>
        <v>38348.790485051824</v>
      </c>
      <c r="D167" s="15">
        <f t="shared" si="19"/>
        <v>1219.1079923721434</v>
      </c>
      <c r="E167" s="16">
        <f t="shared" si="20"/>
        <v>0</v>
      </c>
      <c r="F167" s="15">
        <f t="shared" si="21"/>
        <v>1219.1079923721434</v>
      </c>
      <c r="G167" s="15">
        <f t="shared" si="22"/>
        <v>1179.1613356168812</v>
      </c>
      <c r="H167" s="15">
        <f t="shared" si="26"/>
        <v>39.946656755262318</v>
      </c>
      <c r="I167" s="15">
        <f t="shared" si="23"/>
        <v>37169.629149434943</v>
      </c>
      <c r="J167" s="7"/>
      <c r="K167" s="7"/>
    </row>
    <row r="168" spans="1:11">
      <c r="A168" s="11">
        <f t="shared" si="24"/>
        <v>150</v>
      </c>
      <c r="B168" s="14">
        <f t="shared" si="18"/>
        <v>43983</v>
      </c>
      <c r="C168" s="15">
        <f t="shared" si="25"/>
        <v>37169.629149434943</v>
      </c>
      <c r="D168" s="15">
        <f t="shared" si="19"/>
        <v>1219.1079923721434</v>
      </c>
      <c r="E168" s="16">
        <f t="shared" si="20"/>
        <v>0</v>
      </c>
      <c r="F168" s="15">
        <f t="shared" si="21"/>
        <v>1219.1079923721434</v>
      </c>
      <c r="G168" s="15">
        <f t="shared" si="22"/>
        <v>1180.3896286748154</v>
      </c>
      <c r="H168" s="15">
        <f t="shared" si="26"/>
        <v>38.718363697328066</v>
      </c>
      <c r="I168" s="15">
        <f t="shared" si="23"/>
        <v>35989.239520760129</v>
      </c>
      <c r="J168" s="7"/>
      <c r="K168" s="7"/>
    </row>
    <row r="169" spans="1:11">
      <c r="A169" s="11">
        <f t="shared" si="24"/>
        <v>151</v>
      </c>
      <c r="B169" s="14">
        <f t="shared" si="18"/>
        <v>44013</v>
      </c>
      <c r="C169" s="15">
        <f t="shared" si="25"/>
        <v>35989.239520760129</v>
      </c>
      <c r="D169" s="15">
        <f t="shared" si="19"/>
        <v>1219.1079923721434</v>
      </c>
      <c r="E169" s="16">
        <f t="shared" si="20"/>
        <v>0</v>
      </c>
      <c r="F169" s="15">
        <f t="shared" si="21"/>
        <v>1219.1079923721434</v>
      </c>
      <c r="G169" s="15">
        <f t="shared" si="22"/>
        <v>1181.6192012046849</v>
      </c>
      <c r="H169" s="15">
        <f t="shared" si="26"/>
        <v>37.488791167458466</v>
      </c>
      <c r="I169" s="15">
        <f t="shared" si="23"/>
        <v>34807.620319555441</v>
      </c>
      <c r="J169" s="7"/>
      <c r="K169" s="7"/>
    </row>
    <row r="170" spans="1:11">
      <c r="A170" s="11">
        <f t="shared" si="24"/>
        <v>152</v>
      </c>
      <c r="B170" s="14">
        <f t="shared" si="18"/>
        <v>44044</v>
      </c>
      <c r="C170" s="15">
        <f t="shared" si="25"/>
        <v>34807.620319555441</v>
      </c>
      <c r="D170" s="15">
        <f t="shared" si="19"/>
        <v>1219.1079923721434</v>
      </c>
      <c r="E170" s="16">
        <f t="shared" si="20"/>
        <v>0</v>
      </c>
      <c r="F170" s="15">
        <f t="shared" si="21"/>
        <v>1219.1079923721434</v>
      </c>
      <c r="G170" s="15">
        <f t="shared" si="22"/>
        <v>1182.8500545392731</v>
      </c>
      <c r="H170" s="15">
        <f t="shared" si="26"/>
        <v>36.257937832870255</v>
      </c>
      <c r="I170" s="15">
        <f t="shared" si="23"/>
        <v>33624.770265016166</v>
      </c>
      <c r="J170" s="7"/>
      <c r="K170" s="7"/>
    </row>
    <row r="171" spans="1:11">
      <c r="A171" s="11">
        <f t="shared" si="24"/>
        <v>153</v>
      </c>
      <c r="B171" s="14">
        <f t="shared" si="18"/>
        <v>44075</v>
      </c>
      <c r="C171" s="15">
        <f t="shared" si="25"/>
        <v>33624.770265016166</v>
      </c>
      <c r="D171" s="15">
        <f t="shared" si="19"/>
        <v>1219.1079923721434</v>
      </c>
      <c r="E171" s="16">
        <f t="shared" si="20"/>
        <v>0</v>
      </c>
      <c r="F171" s="15">
        <f t="shared" si="21"/>
        <v>1219.1079923721434</v>
      </c>
      <c r="G171" s="15">
        <f t="shared" si="22"/>
        <v>1184.0821900127514</v>
      </c>
      <c r="H171" s="15">
        <f t="shared" si="26"/>
        <v>35.02580235939184</v>
      </c>
      <c r="I171" s="15">
        <f t="shared" si="23"/>
        <v>32440.688075003414</v>
      </c>
      <c r="J171" s="7"/>
      <c r="K171" s="7"/>
    </row>
    <row r="172" spans="1:11">
      <c r="A172" s="11">
        <f t="shared" si="24"/>
        <v>154</v>
      </c>
      <c r="B172" s="14">
        <f t="shared" si="18"/>
        <v>44105</v>
      </c>
      <c r="C172" s="15">
        <f t="shared" si="25"/>
        <v>32440.688075003414</v>
      </c>
      <c r="D172" s="15">
        <f t="shared" si="19"/>
        <v>1219.1079923721434</v>
      </c>
      <c r="E172" s="16">
        <f t="shared" si="20"/>
        <v>0</v>
      </c>
      <c r="F172" s="15">
        <f t="shared" si="21"/>
        <v>1219.1079923721434</v>
      </c>
      <c r="G172" s="15">
        <f t="shared" si="22"/>
        <v>1185.3156089606814</v>
      </c>
      <c r="H172" s="15">
        <f t="shared" si="26"/>
        <v>33.792383411461891</v>
      </c>
      <c r="I172" s="15">
        <f t="shared" si="23"/>
        <v>31255.372466042732</v>
      </c>
      <c r="J172" s="7"/>
      <c r="K172" s="7"/>
    </row>
    <row r="173" spans="1:11">
      <c r="A173" s="11">
        <f t="shared" si="24"/>
        <v>155</v>
      </c>
      <c r="B173" s="14">
        <f t="shared" si="18"/>
        <v>44136</v>
      </c>
      <c r="C173" s="15">
        <f t="shared" si="25"/>
        <v>31255.372466042732</v>
      </c>
      <c r="D173" s="15">
        <f t="shared" si="19"/>
        <v>1219.1079923721434</v>
      </c>
      <c r="E173" s="16">
        <f t="shared" si="20"/>
        <v>0</v>
      </c>
      <c r="F173" s="15">
        <f t="shared" si="21"/>
        <v>1219.1079923721434</v>
      </c>
      <c r="G173" s="15">
        <f t="shared" si="22"/>
        <v>1186.5503127200154</v>
      </c>
      <c r="H173" s="15">
        <f t="shared" si="26"/>
        <v>32.557679652127852</v>
      </c>
      <c r="I173" s="15">
        <f t="shared" si="23"/>
        <v>30068.822153322719</v>
      </c>
      <c r="J173" s="7"/>
      <c r="K173" s="7"/>
    </row>
    <row r="174" spans="1:11">
      <c r="A174" s="11">
        <f t="shared" si="24"/>
        <v>156</v>
      </c>
      <c r="B174" s="14">
        <f t="shared" si="18"/>
        <v>44166</v>
      </c>
      <c r="C174" s="15">
        <f t="shared" si="25"/>
        <v>30068.822153322719</v>
      </c>
      <c r="D174" s="15">
        <f t="shared" si="19"/>
        <v>1219.1079923721434</v>
      </c>
      <c r="E174" s="16">
        <f t="shared" si="20"/>
        <v>0</v>
      </c>
      <c r="F174" s="15">
        <f t="shared" si="21"/>
        <v>1219.1079923721434</v>
      </c>
      <c r="G174" s="15">
        <f t="shared" si="22"/>
        <v>1187.7863026290988</v>
      </c>
      <c r="H174" s="15">
        <f t="shared" si="26"/>
        <v>31.321689743044502</v>
      </c>
      <c r="I174" s="15">
        <f t="shared" si="23"/>
        <v>28881.035850693621</v>
      </c>
      <c r="J174" s="7"/>
      <c r="K174" s="7"/>
    </row>
    <row r="175" spans="1:11">
      <c r="A175" s="11">
        <f t="shared" si="24"/>
        <v>157</v>
      </c>
      <c r="B175" s="14">
        <f t="shared" si="18"/>
        <v>44197</v>
      </c>
      <c r="C175" s="15">
        <f t="shared" si="25"/>
        <v>28881.035850693621</v>
      </c>
      <c r="D175" s="15">
        <f t="shared" si="19"/>
        <v>1219.1079923721434</v>
      </c>
      <c r="E175" s="16">
        <f t="shared" si="20"/>
        <v>0</v>
      </c>
      <c r="F175" s="15">
        <f t="shared" si="21"/>
        <v>1219.1079923721434</v>
      </c>
      <c r="G175" s="15">
        <f t="shared" si="22"/>
        <v>1189.023580027671</v>
      </c>
      <c r="H175" s="15">
        <f t="shared" si="26"/>
        <v>30.084412344472526</v>
      </c>
      <c r="I175" s="15">
        <f t="shared" si="23"/>
        <v>27692.012270665949</v>
      </c>
      <c r="J175" s="7"/>
      <c r="K175" s="7"/>
    </row>
    <row r="176" spans="1:11">
      <c r="A176" s="11">
        <f t="shared" si="24"/>
        <v>158</v>
      </c>
      <c r="B176" s="14">
        <f t="shared" si="18"/>
        <v>44228</v>
      </c>
      <c r="C176" s="15">
        <f t="shared" si="25"/>
        <v>27692.012270665949</v>
      </c>
      <c r="D176" s="15">
        <f t="shared" si="19"/>
        <v>1219.1079923721434</v>
      </c>
      <c r="E176" s="16">
        <f t="shared" si="20"/>
        <v>0</v>
      </c>
      <c r="F176" s="15">
        <f t="shared" si="21"/>
        <v>1219.1079923721434</v>
      </c>
      <c r="G176" s="15">
        <f t="shared" si="22"/>
        <v>1190.2621462568663</v>
      </c>
      <c r="H176" s="15">
        <f t="shared" si="26"/>
        <v>28.84584611527703</v>
      </c>
      <c r="I176" s="15">
        <f t="shared" si="23"/>
        <v>26501.750124409082</v>
      </c>
      <c r="J176" s="7"/>
      <c r="K176" s="7"/>
    </row>
    <row r="177" spans="1:11">
      <c r="A177" s="11">
        <f t="shared" si="24"/>
        <v>159</v>
      </c>
      <c r="B177" s="14">
        <f t="shared" si="18"/>
        <v>44256</v>
      </c>
      <c r="C177" s="15">
        <f t="shared" si="25"/>
        <v>26501.750124409082</v>
      </c>
      <c r="D177" s="15">
        <f t="shared" si="19"/>
        <v>1219.1079923721434</v>
      </c>
      <c r="E177" s="16">
        <f t="shared" si="20"/>
        <v>0</v>
      </c>
      <c r="F177" s="15">
        <f t="shared" si="21"/>
        <v>1219.1079923721434</v>
      </c>
      <c r="G177" s="15">
        <f t="shared" si="22"/>
        <v>1191.5020026592172</v>
      </c>
      <c r="H177" s="15">
        <f t="shared" si="26"/>
        <v>27.605989712926128</v>
      </c>
      <c r="I177" s="15">
        <f t="shared" si="23"/>
        <v>25310.248121749864</v>
      </c>
      <c r="J177" s="7"/>
      <c r="K177" s="7"/>
    </row>
    <row r="178" spans="1:11">
      <c r="A178" s="11">
        <f t="shared" si="24"/>
        <v>160</v>
      </c>
      <c r="B178" s="14">
        <f t="shared" si="18"/>
        <v>44287</v>
      </c>
      <c r="C178" s="15">
        <f t="shared" si="25"/>
        <v>25310.248121749864</v>
      </c>
      <c r="D178" s="15">
        <f t="shared" si="19"/>
        <v>1219.1079923721434</v>
      </c>
      <c r="E178" s="16">
        <f t="shared" si="20"/>
        <v>0</v>
      </c>
      <c r="F178" s="15">
        <f t="shared" si="21"/>
        <v>1219.1079923721434</v>
      </c>
      <c r="G178" s="15">
        <f t="shared" si="22"/>
        <v>1192.743150578654</v>
      </c>
      <c r="H178" s="15">
        <f t="shared" si="26"/>
        <v>26.364841793489443</v>
      </c>
      <c r="I178" s="15">
        <f t="shared" si="23"/>
        <v>24117.504971171209</v>
      </c>
      <c r="J178" s="7"/>
      <c r="K178" s="7"/>
    </row>
    <row r="179" spans="1:11">
      <c r="A179" s="11">
        <f t="shared" si="24"/>
        <v>161</v>
      </c>
      <c r="B179" s="14">
        <f t="shared" si="18"/>
        <v>44317</v>
      </c>
      <c r="C179" s="15">
        <f t="shared" si="25"/>
        <v>24117.504971171209</v>
      </c>
      <c r="D179" s="15">
        <f t="shared" si="19"/>
        <v>1219.1079923721434</v>
      </c>
      <c r="E179" s="16">
        <f t="shared" si="20"/>
        <v>0</v>
      </c>
      <c r="F179" s="15">
        <f t="shared" si="21"/>
        <v>1219.1079923721434</v>
      </c>
      <c r="G179" s="15">
        <f t="shared" si="22"/>
        <v>1193.9855913605068</v>
      </c>
      <c r="H179" s="15">
        <f t="shared" si="26"/>
        <v>25.122401011636679</v>
      </c>
      <c r="I179" s="15">
        <f t="shared" si="23"/>
        <v>22923.519379810703</v>
      </c>
      <c r="J179" s="7"/>
      <c r="K179" s="7"/>
    </row>
    <row r="180" spans="1:11">
      <c r="A180" s="11">
        <f t="shared" si="24"/>
        <v>162</v>
      </c>
      <c r="B180" s="14">
        <f t="shared" si="18"/>
        <v>44348</v>
      </c>
      <c r="C180" s="15">
        <f t="shared" si="25"/>
        <v>22923.519379810703</v>
      </c>
      <c r="D180" s="15">
        <f t="shared" si="19"/>
        <v>1219.1079923721434</v>
      </c>
      <c r="E180" s="16">
        <f t="shared" si="20"/>
        <v>0</v>
      </c>
      <c r="F180" s="15">
        <f t="shared" si="21"/>
        <v>1219.1079923721434</v>
      </c>
      <c r="G180" s="15">
        <f t="shared" si="22"/>
        <v>1195.2293263515073</v>
      </c>
      <c r="H180" s="15">
        <f t="shared" si="26"/>
        <v>23.87866602063615</v>
      </c>
      <c r="I180" s="15">
        <f t="shared" si="23"/>
        <v>21728.290053459197</v>
      </c>
      <c r="J180" s="7"/>
      <c r="K180" s="7"/>
    </row>
    <row r="181" spans="1:11">
      <c r="A181" s="11">
        <f t="shared" si="24"/>
        <v>163</v>
      </c>
      <c r="B181" s="14">
        <f t="shared" si="18"/>
        <v>44378</v>
      </c>
      <c r="C181" s="15">
        <f t="shared" si="25"/>
        <v>21728.290053459197</v>
      </c>
      <c r="D181" s="15">
        <f t="shared" si="19"/>
        <v>1219.1079923721434</v>
      </c>
      <c r="E181" s="16">
        <f t="shared" si="20"/>
        <v>0</v>
      </c>
      <c r="F181" s="15">
        <f t="shared" si="21"/>
        <v>1219.1079923721434</v>
      </c>
      <c r="G181" s="15">
        <f t="shared" si="22"/>
        <v>1196.4743568997901</v>
      </c>
      <c r="H181" s="15">
        <f t="shared" si="26"/>
        <v>22.633635472353333</v>
      </c>
      <c r="I181" s="15">
        <f t="shared" si="23"/>
        <v>20531.815696559406</v>
      </c>
      <c r="J181" s="7"/>
      <c r="K181" s="7"/>
    </row>
    <row r="182" spans="1:11">
      <c r="A182" s="11">
        <f t="shared" si="24"/>
        <v>164</v>
      </c>
      <c r="B182" s="14">
        <f t="shared" si="18"/>
        <v>44409</v>
      </c>
      <c r="C182" s="15">
        <f t="shared" si="25"/>
        <v>20531.815696559406</v>
      </c>
      <c r="D182" s="15">
        <f t="shared" si="19"/>
        <v>1219.1079923721434</v>
      </c>
      <c r="E182" s="16">
        <f t="shared" si="20"/>
        <v>0</v>
      </c>
      <c r="F182" s="15">
        <f t="shared" si="21"/>
        <v>1219.1079923721434</v>
      </c>
      <c r="G182" s="15">
        <f t="shared" si="22"/>
        <v>1197.720684354894</v>
      </c>
      <c r="H182" s="15">
        <f t="shared" si="26"/>
        <v>21.387308017249381</v>
      </c>
      <c r="I182" s="15">
        <f t="shared" si="23"/>
        <v>19334.095012204511</v>
      </c>
      <c r="J182" s="7"/>
      <c r="K182" s="7"/>
    </row>
    <row r="183" spans="1:11">
      <c r="A183" s="11">
        <f t="shared" si="24"/>
        <v>165</v>
      </c>
      <c r="B183" s="14">
        <f t="shared" si="18"/>
        <v>44440</v>
      </c>
      <c r="C183" s="15">
        <f t="shared" si="25"/>
        <v>19334.095012204511</v>
      </c>
      <c r="D183" s="15">
        <f t="shared" si="19"/>
        <v>1219.1079923721434</v>
      </c>
      <c r="E183" s="16">
        <f t="shared" si="20"/>
        <v>0</v>
      </c>
      <c r="F183" s="15">
        <f t="shared" si="21"/>
        <v>1219.1079923721434</v>
      </c>
      <c r="G183" s="15">
        <f t="shared" si="22"/>
        <v>1198.9683100677637</v>
      </c>
      <c r="H183" s="15">
        <f t="shared" si="26"/>
        <v>20.139682304379701</v>
      </c>
      <c r="I183" s="15">
        <f t="shared" si="23"/>
        <v>18135.126702136746</v>
      </c>
      <c r="J183" s="7"/>
      <c r="K183" s="7"/>
    </row>
    <row r="184" spans="1:11">
      <c r="A184" s="11">
        <f t="shared" si="24"/>
        <v>166</v>
      </c>
      <c r="B184" s="14">
        <f t="shared" si="18"/>
        <v>44470</v>
      </c>
      <c r="C184" s="15">
        <f t="shared" si="25"/>
        <v>18135.126702136746</v>
      </c>
      <c r="D184" s="15">
        <f t="shared" si="19"/>
        <v>1219.1079923721434</v>
      </c>
      <c r="E184" s="16">
        <f t="shared" si="20"/>
        <v>0</v>
      </c>
      <c r="F184" s="15">
        <f t="shared" si="21"/>
        <v>1219.1079923721434</v>
      </c>
      <c r="G184" s="15">
        <f t="shared" si="22"/>
        <v>1200.2172353907508</v>
      </c>
      <c r="H184" s="15">
        <f t="shared" si="26"/>
        <v>18.890756981392446</v>
      </c>
      <c r="I184" s="15">
        <f t="shared" si="23"/>
        <v>16934.909466745994</v>
      </c>
      <c r="J184" s="7"/>
      <c r="K184" s="7"/>
    </row>
    <row r="185" spans="1:11">
      <c r="A185" s="11">
        <f t="shared" si="24"/>
        <v>167</v>
      </c>
      <c r="B185" s="14">
        <f t="shared" si="18"/>
        <v>44501</v>
      </c>
      <c r="C185" s="15">
        <f t="shared" si="25"/>
        <v>16934.909466745994</v>
      </c>
      <c r="D185" s="15">
        <f t="shared" si="19"/>
        <v>1219.1079923721434</v>
      </c>
      <c r="E185" s="16">
        <f t="shared" si="20"/>
        <v>0</v>
      </c>
      <c r="F185" s="15">
        <f t="shared" si="21"/>
        <v>1219.1079923721434</v>
      </c>
      <c r="G185" s="15">
        <f t="shared" si="22"/>
        <v>1201.4674616776163</v>
      </c>
      <c r="H185" s="15">
        <f t="shared" si="26"/>
        <v>17.640530694527076</v>
      </c>
      <c r="I185" s="15">
        <f t="shared" si="23"/>
        <v>15733.442005068378</v>
      </c>
      <c r="J185" s="7"/>
      <c r="K185" s="7"/>
    </row>
    <row r="186" spans="1:11">
      <c r="A186" s="11">
        <f t="shared" si="24"/>
        <v>168</v>
      </c>
      <c r="B186" s="14">
        <f t="shared" si="18"/>
        <v>44531</v>
      </c>
      <c r="C186" s="15">
        <f t="shared" si="25"/>
        <v>15733.442005068378</v>
      </c>
      <c r="D186" s="15">
        <f t="shared" si="19"/>
        <v>1219.1079923721434</v>
      </c>
      <c r="E186" s="16">
        <f t="shared" si="20"/>
        <v>0</v>
      </c>
      <c r="F186" s="15">
        <f t="shared" si="21"/>
        <v>1219.1079923721434</v>
      </c>
      <c r="G186" s="15">
        <f t="shared" si="22"/>
        <v>1202.7189902835305</v>
      </c>
      <c r="H186" s="15">
        <f t="shared" si="26"/>
        <v>16.389002088612894</v>
      </c>
      <c r="I186" s="15">
        <f t="shared" si="23"/>
        <v>14530.723014784848</v>
      </c>
      <c r="J186" s="7"/>
      <c r="K186" s="7"/>
    </row>
    <row r="187" spans="1:11">
      <c r="A187" s="11">
        <f t="shared" si="24"/>
        <v>169</v>
      </c>
      <c r="B187" s="14">
        <f t="shared" si="18"/>
        <v>44562</v>
      </c>
      <c r="C187" s="15">
        <f t="shared" si="25"/>
        <v>14530.723014784848</v>
      </c>
      <c r="D187" s="15">
        <f t="shared" si="19"/>
        <v>1219.1079923721434</v>
      </c>
      <c r="E187" s="16">
        <f t="shared" si="20"/>
        <v>0</v>
      </c>
      <c r="F187" s="15">
        <f t="shared" si="21"/>
        <v>1219.1079923721434</v>
      </c>
      <c r="G187" s="15">
        <f t="shared" si="22"/>
        <v>1203.9718225650759</v>
      </c>
      <c r="H187" s="15">
        <f t="shared" si="26"/>
        <v>15.136169807067551</v>
      </c>
      <c r="I187" s="15">
        <f t="shared" si="23"/>
        <v>13326.751192219772</v>
      </c>
      <c r="J187" s="7"/>
      <c r="K187" s="7"/>
    </row>
    <row r="188" spans="1:11">
      <c r="A188" s="11">
        <f t="shared" si="24"/>
        <v>170</v>
      </c>
      <c r="B188" s="14">
        <f t="shared" si="18"/>
        <v>44593</v>
      </c>
      <c r="C188" s="15">
        <f t="shared" si="25"/>
        <v>13326.751192219772</v>
      </c>
      <c r="D188" s="15">
        <f t="shared" si="19"/>
        <v>1219.1079923721434</v>
      </c>
      <c r="E188" s="16">
        <f t="shared" si="20"/>
        <v>0</v>
      </c>
      <c r="F188" s="15">
        <f t="shared" si="21"/>
        <v>1219.1079923721434</v>
      </c>
      <c r="G188" s="15">
        <f t="shared" si="22"/>
        <v>1205.2259598802477</v>
      </c>
      <c r="H188" s="15">
        <f t="shared" si="26"/>
        <v>13.882032491895595</v>
      </c>
      <c r="I188" s="15">
        <f t="shared" si="23"/>
        <v>12121.525232339523</v>
      </c>
      <c r="J188" s="7"/>
      <c r="K188" s="7"/>
    </row>
    <row r="189" spans="1:11">
      <c r="A189" s="11">
        <f t="shared" si="24"/>
        <v>171</v>
      </c>
      <c r="B189" s="14">
        <f t="shared" si="18"/>
        <v>44621</v>
      </c>
      <c r="C189" s="15">
        <f t="shared" si="25"/>
        <v>12121.525232339523</v>
      </c>
      <c r="D189" s="15">
        <f t="shared" si="19"/>
        <v>1219.1079923721434</v>
      </c>
      <c r="E189" s="16">
        <f t="shared" si="20"/>
        <v>0</v>
      </c>
      <c r="F189" s="15">
        <f t="shared" si="21"/>
        <v>1219.1079923721434</v>
      </c>
      <c r="G189" s="15">
        <f t="shared" si="22"/>
        <v>1206.4814035884563</v>
      </c>
      <c r="H189" s="15">
        <f t="shared" si="26"/>
        <v>12.626588783687005</v>
      </c>
      <c r="I189" s="15">
        <f t="shared" si="23"/>
        <v>10915.043828751068</v>
      </c>
      <c r="J189" s="7"/>
      <c r="K189" s="7"/>
    </row>
    <row r="190" spans="1:11">
      <c r="A190" s="11">
        <f t="shared" si="24"/>
        <v>172</v>
      </c>
      <c r="B190" s="14">
        <f t="shared" si="18"/>
        <v>44652</v>
      </c>
      <c r="C190" s="15">
        <f t="shared" si="25"/>
        <v>10915.043828751068</v>
      </c>
      <c r="D190" s="15">
        <f t="shared" si="19"/>
        <v>1219.1079923721434</v>
      </c>
      <c r="E190" s="16">
        <f t="shared" si="20"/>
        <v>0</v>
      </c>
      <c r="F190" s="15">
        <f t="shared" si="21"/>
        <v>1219.1079923721434</v>
      </c>
      <c r="G190" s="15">
        <f t="shared" si="22"/>
        <v>1207.7381550505277</v>
      </c>
      <c r="H190" s="15">
        <f t="shared" si="26"/>
        <v>11.369837321615696</v>
      </c>
      <c r="I190" s="15">
        <f t="shared" si="23"/>
        <v>9707.3056737005409</v>
      </c>
      <c r="J190" s="7"/>
      <c r="K190" s="7"/>
    </row>
    <row r="191" spans="1:11">
      <c r="A191" s="11">
        <f t="shared" si="24"/>
        <v>173</v>
      </c>
      <c r="B191" s="14">
        <f t="shared" si="18"/>
        <v>44682</v>
      </c>
      <c r="C191" s="15">
        <f t="shared" si="25"/>
        <v>9707.3056737005409</v>
      </c>
      <c r="D191" s="15">
        <f t="shared" si="19"/>
        <v>1219.1079923721434</v>
      </c>
      <c r="E191" s="16">
        <f t="shared" si="20"/>
        <v>0</v>
      </c>
      <c r="F191" s="15">
        <f t="shared" si="21"/>
        <v>1219.1079923721434</v>
      </c>
      <c r="G191" s="15">
        <f t="shared" si="22"/>
        <v>1208.9962156287054</v>
      </c>
      <c r="H191" s="15">
        <f t="shared" si="26"/>
        <v>10.111776743438064</v>
      </c>
      <c r="I191" s="15">
        <f t="shared" si="23"/>
        <v>8498.3094580718353</v>
      </c>
      <c r="J191" s="7"/>
      <c r="K191" s="7"/>
    </row>
    <row r="192" spans="1:11">
      <c r="A192" s="11">
        <f t="shared" si="24"/>
        <v>174</v>
      </c>
      <c r="B192" s="14">
        <f t="shared" si="18"/>
        <v>44713</v>
      </c>
      <c r="C192" s="15">
        <f t="shared" si="25"/>
        <v>8498.3094580718353</v>
      </c>
      <c r="D192" s="15">
        <f t="shared" si="19"/>
        <v>1219.1079923721434</v>
      </c>
      <c r="E192" s="16">
        <f t="shared" si="20"/>
        <v>0</v>
      </c>
      <c r="F192" s="15">
        <f t="shared" si="21"/>
        <v>1219.1079923721434</v>
      </c>
      <c r="G192" s="15">
        <f t="shared" si="22"/>
        <v>1210.2555866866519</v>
      </c>
      <c r="H192" s="15">
        <f t="shared" si="26"/>
        <v>8.8524056854914956</v>
      </c>
      <c r="I192" s="15">
        <f t="shared" si="23"/>
        <v>7288.0538713851838</v>
      </c>
      <c r="J192" s="7"/>
      <c r="K192" s="7"/>
    </row>
    <row r="193" spans="1:11">
      <c r="A193" s="11">
        <f t="shared" si="24"/>
        <v>175</v>
      </c>
      <c r="B193" s="14">
        <f t="shared" si="18"/>
        <v>44743</v>
      </c>
      <c r="C193" s="15">
        <f t="shared" si="25"/>
        <v>7288.0538713851838</v>
      </c>
      <c r="D193" s="15">
        <f t="shared" si="19"/>
        <v>1219.1079923721434</v>
      </c>
      <c r="E193" s="16">
        <f t="shared" si="20"/>
        <v>0</v>
      </c>
      <c r="F193" s="15">
        <f t="shared" si="21"/>
        <v>1219.1079923721434</v>
      </c>
      <c r="G193" s="15">
        <f t="shared" si="22"/>
        <v>1211.5162695894505</v>
      </c>
      <c r="H193" s="15">
        <f t="shared" si="26"/>
        <v>7.5917227826929006</v>
      </c>
      <c r="I193" s="15">
        <f t="shared" si="23"/>
        <v>6076.5376017957333</v>
      </c>
      <c r="J193" s="7"/>
      <c r="K193" s="7"/>
    </row>
    <row r="194" spans="1:11">
      <c r="A194" s="11">
        <f t="shared" si="24"/>
        <v>176</v>
      </c>
      <c r="B194" s="14">
        <f t="shared" si="18"/>
        <v>44774</v>
      </c>
      <c r="C194" s="15">
        <f t="shared" si="25"/>
        <v>6076.5376017957333</v>
      </c>
      <c r="D194" s="15">
        <f t="shared" si="19"/>
        <v>1219.1079923721434</v>
      </c>
      <c r="E194" s="16">
        <f t="shared" si="20"/>
        <v>0</v>
      </c>
      <c r="F194" s="15">
        <f t="shared" si="21"/>
        <v>1219.1079923721434</v>
      </c>
      <c r="G194" s="15">
        <f t="shared" si="22"/>
        <v>1212.7782657036062</v>
      </c>
      <c r="H194" s="15">
        <f t="shared" si="26"/>
        <v>6.3297266685372229</v>
      </c>
      <c r="I194" s="15">
        <f t="shared" si="23"/>
        <v>4863.7593360921273</v>
      </c>
      <c r="J194" s="7"/>
      <c r="K194" s="7"/>
    </row>
    <row r="195" spans="1:11">
      <c r="A195" s="11">
        <f t="shared" si="24"/>
        <v>177</v>
      </c>
      <c r="B195" s="14">
        <f t="shared" si="18"/>
        <v>44805</v>
      </c>
      <c r="C195" s="15">
        <f t="shared" si="25"/>
        <v>4863.7593360921273</v>
      </c>
      <c r="D195" s="15">
        <f t="shared" si="19"/>
        <v>1219.1079923721434</v>
      </c>
      <c r="E195" s="16">
        <f t="shared" si="20"/>
        <v>0</v>
      </c>
      <c r="F195" s="15">
        <f t="shared" si="21"/>
        <v>1219.1079923721434</v>
      </c>
      <c r="G195" s="15">
        <f t="shared" si="22"/>
        <v>1214.0415763970475</v>
      </c>
      <c r="H195" s="15">
        <f t="shared" si="26"/>
        <v>5.0664159750959668</v>
      </c>
      <c r="I195" s="15">
        <f t="shared" si="23"/>
        <v>3649.7177596950796</v>
      </c>
      <c r="J195" s="7"/>
      <c r="K195" s="7"/>
    </row>
    <row r="196" spans="1:11">
      <c r="A196" s="11">
        <f t="shared" si="24"/>
        <v>178</v>
      </c>
      <c r="B196" s="14">
        <f t="shared" si="18"/>
        <v>44835</v>
      </c>
      <c r="C196" s="15">
        <f t="shared" si="25"/>
        <v>3649.7177596950796</v>
      </c>
      <c r="D196" s="15">
        <f t="shared" si="19"/>
        <v>1219.1079923721434</v>
      </c>
      <c r="E196" s="16">
        <f t="shared" si="20"/>
        <v>0</v>
      </c>
      <c r="F196" s="15">
        <f t="shared" si="21"/>
        <v>1219.1079923721434</v>
      </c>
      <c r="G196" s="15">
        <f t="shared" si="22"/>
        <v>1215.3062030391277</v>
      </c>
      <c r="H196" s="15">
        <f t="shared" si="26"/>
        <v>3.8017893330157082</v>
      </c>
      <c r="I196" s="15">
        <f t="shared" si="23"/>
        <v>2434.4115566559522</v>
      </c>
      <c r="J196" s="7"/>
      <c r="K196" s="7"/>
    </row>
    <row r="197" spans="1:11">
      <c r="A197" s="11">
        <f t="shared" si="24"/>
        <v>179</v>
      </c>
      <c r="B197" s="14">
        <f t="shared" si="18"/>
        <v>44866</v>
      </c>
      <c r="C197" s="15">
        <f t="shared" si="25"/>
        <v>2434.4115566559522</v>
      </c>
      <c r="D197" s="15">
        <f t="shared" si="19"/>
        <v>1219.1079923721434</v>
      </c>
      <c r="E197" s="16">
        <f t="shared" si="20"/>
        <v>0</v>
      </c>
      <c r="F197" s="15">
        <f t="shared" si="21"/>
        <v>1219.1079923721434</v>
      </c>
      <c r="G197" s="15">
        <f t="shared" si="22"/>
        <v>1216.5721470006267</v>
      </c>
      <c r="H197" s="15">
        <f t="shared" si="26"/>
        <v>2.5358453715166172</v>
      </c>
      <c r="I197" s="15">
        <f t="shared" si="23"/>
        <v>1217.8394096553254</v>
      </c>
      <c r="J197" s="7"/>
      <c r="K197" s="7"/>
    </row>
    <row r="198" spans="1:11">
      <c r="A198" s="11">
        <f t="shared" si="24"/>
        <v>180</v>
      </c>
      <c r="B198" s="14">
        <f t="shared" si="18"/>
        <v>44896</v>
      </c>
      <c r="C198" s="15">
        <f t="shared" si="25"/>
        <v>1217.8394096553254</v>
      </c>
      <c r="D198" s="15">
        <f t="shared" si="19"/>
        <v>1219.1079923721434</v>
      </c>
      <c r="E198" s="16">
        <f t="shared" si="20"/>
        <v>0</v>
      </c>
      <c r="F198" s="15">
        <f t="shared" si="21"/>
        <v>1217.8394096553254</v>
      </c>
      <c r="G198" s="15">
        <f t="shared" si="22"/>
        <v>1216.5708269369345</v>
      </c>
      <c r="H198" s="15">
        <f t="shared" si="26"/>
        <v>1.2685827183909641</v>
      </c>
      <c r="I198" s="15">
        <f t="shared" si="23"/>
        <v>0</v>
      </c>
      <c r="J198" s="7"/>
      <c r="K198" s="7"/>
    </row>
    <row r="199" spans="1:11">
      <c r="A199" s="11">
        <f t="shared" si="24"/>
        <v>181</v>
      </c>
      <c r="B199" s="14">
        <f t="shared" si="18"/>
        <v>44927</v>
      </c>
      <c r="C199" s="15">
        <f t="shared" si="25"/>
        <v>0</v>
      </c>
      <c r="D199" s="15">
        <f t="shared" si="19"/>
        <v>1219.1079923721434</v>
      </c>
      <c r="E199" s="16">
        <f t="shared" si="20"/>
        <v>0</v>
      </c>
      <c r="F199" s="15">
        <f t="shared" si="21"/>
        <v>0</v>
      </c>
      <c r="G199" s="15">
        <f t="shared" si="22"/>
        <v>0</v>
      </c>
      <c r="H199" s="15">
        <f t="shared" si="26"/>
        <v>0</v>
      </c>
      <c r="I199" s="15">
        <f t="shared" si="23"/>
        <v>0</v>
      </c>
      <c r="J199" s="7"/>
      <c r="K199" s="7"/>
    </row>
    <row r="200" spans="1:11">
      <c r="A200" s="11">
        <f t="shared" si="24"/>
        <v>182</v>
      </c>
      <c r="B200" s="14">
        <f t="shared" si="18"/>
        <v>44958</v>
      </c>
      <c r="C200" s="15">
        <f t="shared" si="25"/>
        <v>0</v>
      </c>
      <c r="D200" s="15">
        <f t="shared" si="19"/>
        <v>1219.1079923721434</v>
      </c>
      <c r="E200" s="16">
        <f t="shared" si="20"/>
        <v>0</v>
      </c>
      <c r="F200" s="15">
        <f t="shared" si="21"/>
        <v>0</v>
      </c>
      <c r="G200" s="15">
        <f t="shared" si="22"/>
        <v>0</v>
      </c>
      <c r="H200" s="15">
        <f t="shared" si="26"/>
        <v>0</v>
      </c>
      <c r="I200" s="15">
        <f t="shared" si="23"/>
        <v>0</v>
      </c>
      <c r="J200" s="7"/>
      <c r="K200" s="7"/>
    </row>
    <row r="201" spans="1:11">
      <c r="A201" s="11">
        <f t="shared" si="24"/>
        <v>183</v>
      </c>
      <c r="B201" s="14">
        <f t="shared" si="18"/>
        <v>44986</v>
      </c>
      <c r="C201" s="15">
        <f t="shared" si="25"/>
        <v>0</v>
      </c>
      <c r="D201" s="15">
        <f t="shared" si="19"/>
        <v>1219.1079923721434</v>
      </c>
      <c r="E201" s="16">
        <f t="shared" si="20"/>
        <v>0</v>
      </c>
      <c r="F201" s="15">
        <f t="shared" si="21"/>
        <v>0</v>
      </c>
      <c r="G201" s="15">
        <f t="shared" si="22"/>
        <v>0</v>
      </c>
      <c r="H201" s="15">
        <f t="shared" si="26"/>
        <v>0</v>
      </c>
      <c r="I201" s="15">
        <f t="shared" si="23"/>
        <v>0</v>
      </c>
      <c r="J201" s="7"/>
      <c r="K201" s="7"/>
    </row>
    <row r="202" spans="1:11">
      <c r="A202" s="11">
        <f t="shared" si="24"/>
        <v>184</v>
      </c>
      <c r="B202" s="14">
        <f t="shared" si="18"/>
        <v>45017</v>
      </c>
      <c r="C202" s="15">
        <f t="shared" si="25"/>
        <v>0</v>
      </c>
      <c r="D202" s="15">
        <f t="shared" si="19"/>
        <v>1219.1079923721434</v>
      </c>
      <c r="E202" s="16">
        <f t="shared" si="20"/>
        <v>0</v>
      </c>
      <c r="F202" s="15">
        <f t="shared" si="21"/>
        <v>0</v>
      </c>
      <c r="G202" s="15">
        <f t="shared" si="22"/>
        <v>0</v>
      </c>
      <c r="H202" s="15">
        <f t="shared" si="26"/>
        <v>0</v>
      </c>
      <c r="I202" s="15">
        <f t="shared" si="23"/>
        <v>0</v>
      </c>
      <c r="J202" s="7"/>
      <c r="K202" s="7"/>
    </row>
    <row r="203" spans="1:11">
      <c r="A203" s="11">
        <f t="shared" si="24"/>
        <v>185</v>
      </c>
      <c r="B203" s="14">
        <f t="shared" si="18"/>
        <v>45047</v>
      </c>
      <c r="C203" s="15">
        <f t="shared" si="25"/>
        <v>0</v>
      </c>
      <c r="D203" s="15">
        <f t="shared" si="19"/>
        <v>1219.1079923721434</v>
      </c>
      <c r="E203" s="16">
        <f t="shared" si="20"/>
        <v>0</v>
      </c>
      <c r="F203" s="15">
        <f t="shared" si="21"/>
        <v>0</v>
      </c>
      <c r="G203" s="15">
        <f t="shared" si="22"/>
        <v>0</v>
      </c>
      <c r="H203" s="15">
        <f t="shared" si="26"/>
        <v>0</v>
      </c>
      <c r="I203" s="15">
        <f t="shared" si="23"/>
        <v>0</v>
      </c>
      <c r="J203" s="7"/>
      <c r="K203" s="7"/>
    </row>
    <row r="204" spans="1:11">
      <c r="A204" s="11">
        <f t="shared" si="24"/>
        <v>186</v>
      </c>
      <c r="B204" s="14">
        <f t="shared" si="18"/>
        <v>45078</v>
      </c>
      <c r="C204" s="15">
        <f t="shared" si="25"/>
        <v>0</v>
      </c>
      <c r="D204" s="15">
        <f t="shared" si="19"/>
        <v>1219.1079923721434</v>
      </c>
      <c r="E204" s="16">
        <f t="shared" si="20"/>
        <v>0</v>
      </c>
      <c r="F204" s="15">
        <f t="shared" si="21"/>
        <v>0</v>
      </c>
      <c r="G204" s="15">
        <f t="shared" si="22"/>
        <v>0</v>
      </c>
      <c r="H204" s="15">
        <f t="shared" si="26"/>
        <v>0</v>
      </c>
      <c r="I204" s="15">
        <f t="shared" si="23"/>
        <v>0</v>
      </c>
      <c r="J204" s="7"/>
      <c r="K204" s="7"/>
    </row>
    <row r="205" spans="1:11">
      <c r="A205" s="11">
        <f t="shared" si="24"/>
        <v>187</v>
      </c>
      <c r="B205" s="14">
        <f t="shared" si="18"/>
        <v>45108</v>
      </c>
      <c r="C205" s="15">
        <f t="shared" si="25"/>
        <v>0</v>
      </c>
      <c r="D205" s="15">
        <f t="shared" si="19"/>
        <v>1219.1079923721434</v>
      </c>
      <c r="E205" s="16">
        <f t="shared" si="20"/>
        <v>0</v>
      </c>
      <c r="F205" s="15">
        <f t="shared" si="21"/>
        <v>0</v>
      </c>
      <c r="G205" s="15">
        <f t="shared" si="22"/>
        <v>0</v>
      </c>
      <c r="H205" s="15">
        <f t="shared" si="26"/>
        <v>0</v>
      </c>
      <c r="I205" s="15">
        <f t="shared" si="23"/>
        <v>0</v>
      </c>
      <c r="J205" s="7"/>
      <c r="K205" s="7"/>
    </row>
    <row r="206" spans="1:11">
      <c r="A206" s="11">
        <f t="shared" si="24"/>
        <v>188</v>
      </c>
      <c r="B206" s="14">
        <f t="shared" si="18"/>
        <v>45139</v>
      </c>
      <c r="C206" s="15">
        <f t="shared" si="25"/>
        <v>0</v>
      </c>
      <c r="D206" s="15">
        <f t="shared" si="19"/>
        <v>1219.1079923721434</v>
      </c>
      <c r="E206" s="16">
        <f t="shared" si="20"/>
        <v>0</v>
      </c>
      <c r="F206" s="15">
        <f t="shared" si="21"/>
        <v>0</v>
      </c>
      <c r="G206" s="15">
        <f t="shared" si="22"/>
        <v>0</v>
      </c>
      <c r="H206" s="15">
        <f t="shared" si="26"/>
        <v>0</v>
      </c>
      <c r="I206" s="15">
        <f t="shared" si="23"/>
        <v>0</v>
      </c>
      <c r="J206" s="7"/>
      <c r="K206" s="7"/>
    </row>
    <row r="207" spans="1:11">
      <c r="A207" s="11">
        <f t="shared" si="24"/>
        <v>189</v>
      </c>
      <c r="B207" s="14">
        <f t="shared" si="18"/>
        <v>45170</v>
      </c>
      <c r="C207" s="15">
        <f t="shared" si="25"/>
        <v>0</v>
      </c>
      <c r="D207" s="15">
        <f t="shared" si="19"/>
        <v>1219.1079923721434</v>
      </c>
      <c r="E207" s="16">
        <f t="shared" si="20"/>
        <v>0</v>
      </c>
      <c r="F207" s="15">
        <f t="shared" si="21"/>
        <v>0</v>
      </c>
      <c r="G207" s="15">
        <f t="shared" si="22"/>
        <v>0</v>
      </c>
      <c r="H207" s="15">
        <f t="shared" si="26"/>
        <v>0</v>
      </c>
      <c r="I207" s="15">
        <f t="shared" si="23"/>
        <v>0</v>
      </c>
      <c r="J207" s="7"/>
      <c r="K207" s="7"/>
    </row>
    <row r="208" spans="1:11">
      <c r="A208" s="11">
        <f t="shared" si="24"/>
        <v>190</v>
      </c>
      <c r="B208" s="14">
        <f t="shared" si="18"/>
        <v>45200</v>
      </c>
      <c r="C208" s="15">
        <f t="shared" si="25"/>
        <v>0</v>
      </c>
      <c r="D208" s="15">
        <f t="shared" si="19"/>
        <v>1219.1079923721434</v>
      </c>
      <c r="E208" s="16">
        <f t="shared" si="20"/>
        <v>0</v>
      </c>
      <c r="F208" s="15">
        <f t="shared" si="21"/>
        <v>0</v>
      </c>
      <c r="G208" s="15">
        <f t="shared" si="22"/>
        <v>0</v>
      </c>
      <c r="H208" s="15">
        <f t="shared" si="26"/>
        <v>0</v>
      </c>
      <c r="I208" s="15">
        <f t="shared" si="23"/>
        <v>0</v>
      </c>
      <c r="J208" s="7"/>
      <c r="K208" s="7"/>
    </row>
    <row r="209" spans="1:11">
      <c r="A209" s="11">
        <f t="shared" si="24"/>
        <v>191</v>
      </c>
      <c r="B209" s="14">
        <f t="shared" si="18"/>
        <v>45231</v>
      </c>
      <c r="C209" s="15">
        <f t="shared" si="25"/>
        <v>0</v>
      </c>
      <c r="D209" s="15">
        <f t="shared" si="19"/>
        <v>1219.1079923721434</v>
      </c>
      <c r="E209" s="16">
        <f t="shared" si="20"/>
        <v>0</v>
      </c>
      <c r="F209" s="15">
        <f t="shared" si="21"/>
        <v>0</v>
      </c>
      <c r="G209" s="15">
        <f t="shared" si="22"/>
        <v>0</v>
      </c>
      <c r="H209" s="15">
        <f t="shared" si="26"/>
        <v>0</v>
      </c>
      <c r="I209" s="15">
        <f t="shared" si="23"/>
        <v>0</v>
      </c>
      <c r="J209" s="7"/>
      <c r="K209" s="7"/>
    </row>
    <row r="210" spans="1:11">
      <c r="A210" s="11">
        <f t="shared" si="24"/>
        <v>192</v>
      </c>
      <c r="B210" s="14">
        <f t="shared" si="18"/>
        <v>45261</v>
      </c>
      <c r="C210" s="15">
        <f t="shared" si="25"/>
        <v>0</v>
      </c>
      <c r="D210" s="15">
        <f t="shared" si="19"/>
        <v>1219.1079923721434</v>
      </c>
      <c r="E210" s="16">
        <f t="shared" si="20"/>
        <v>0</v>
      </c>
      <c r="F210" s="15">
        <f t="shared" si="21"/>
        <v>0</v>
      </c>
      <c r="G210" s="15">
        <f t="shared" si="22"/>
        <v>0</v>
      </c>
      <c r="H210" s="15">
        <f t="shared" si="26"/>
        <v>0</v>
      </c>
      <c r="I210" s="15">
        <f t="shared" si="23"/>
        <v>0</v>
      </c>
      <c r="J210" s="7"/>
      <c r="K210" s="7"/>
    </row>
    <row r="211" spans="1:11">
      <c r="A211" s="11">
        <f t="shared" si="24"/>
        <v>193</v>
      </c>
      <c r="B211" s="14">
        <f t="shared" ref="B211:B274" si="27">IF(Pay_Num&lt;&gt;"",DATE(YEAR(Loan_Start),MONTH(Loan_Start)+(Pay_Num)*12/Num_Pmt_Per_Year,DAY(Loan_Start)),"")</f>
        <v>45292</v>
      </c>
      <c r="C211" s="15">
        <f t="shared" si="25"/>
        <v>0</v>
      </c>
      <c r="D211" s="15">
        <f t="shared" ref="D211:D274" si="28">IF(Pay_Num&lt;&gt;"",Scheduled_Monthly_Payment,"")</f>
        <v>1219.1079923721434</v>
      </c>
      <c r="E211" s="16">
        <f t="shared" ref="E211:E274" si="29">IF(AND(Pay_Num&lt;&gt;"",Sched_Pay+Scheduled_Extra_Payments&lt;Beg_Bal),Scheduled_Extra_Payments,IF(AND(Pay_Num&lt;&gt;"",Beg_Bal-Sched_Pay&gt;0),Beg_Bal-Sched_Pay,IF(Pay_Num&lt;&gt;"",0,"")))</f>
        <v>0</v>
      </c>
      <c r="F211" s="15">
        <f t="shared" ref="F211:F274" si="30">IF(AND(Pay_Num&lt;&gt;"",Sched_Pay+Extra_Pay&lt;Beg_Bal),Sched_Pay+Extra_Pay,IF(Pay_Num&lt;&gt;"",Beg_Bal,""))</f>
        <v>0</v>
      </c>
      <c r="G211" s="15">
        <f t="shared" ref="G211:G274" si="31">IF(Pay_Num&lt;&gt;"",Total_Pay-Int,"")</f>
        <v>0</v>
      </c>
      <c r="H211" s="15">
        <f t="shared" si="26"/>
        <v>0</v>
      </c>
      <c r="I211" s="15">
        <f t="shared" ref="I211:I274" si="32">IF(AND(Pay_Num&lt;&gt;"",Sched_Pay+Extra_Pay&lt;Beg_Bal),Beg_Bal-Princ,IF(Pay_Num&lt;&gt;"",0,""))</f>
        <v>0</v>
      </c>
      <c r="J211" s="7"/>
      <c r="K211" s="7"/>
    </row>
    <row r="212" spans="1:11">
      <c r="A212" s="11">
        <f t="shared" ref="A212:A275" si="33">IF(Values_Entered,A211+1,"")</f>
        <v>194</v>
      </c>
      <c r="B212" s="14">
        <f t="shared" si="27"/>
        <v>45323</v>
      </c>
      <c r="C212" s="15">
        <f t="shared" ref="C212:C275" si="34">IF(Pay_Num&lt;&gt;"",I211,"")</f>
        <v>0</v>
      </c>
      <c r="D212" s="15">
        <f t="shared" si="28"/>
        <v>1219.1079923721434</v>
      </c>
      <c r="E212" s="16">
        <f t="shared" si="29"/>
        <v>0</v>
      </c>
      <c r="F212" s="15">
        <f t="shared" si="30"/>
        <v>0</v>
      </c>
      <c r="G212" s="15">
        <f t="shared" si="31"/>
        <v>0</v>
      </c>
      <c r="H212" s="15">
        <f t="shared" ref="H212:H275" si="35">IF(Pay_Num&lt;&gt;"",Beg_Bal*Interest_Rate/Num_Pmt_Per_Year,"")</f>
        <v>0</v>
      </c>
      <c r="I212" s="15">
        <f t="shared" si="32"/>
        <v>0</v>
      </c>
      <c r="J212" s="7"/>
      <c r="K212" s="7"/>
    </row>
    <row r="213" spans="1:11">
      <c r="A213" s="11">
        <f t="shared" si="33"/>
        <v>195</v>
      </c>
      <c r="B213" s="14">
        <f t="shared" si="27"/>
        <v>45352</v>
      </c>
      <c r="C213" s="15">
        <f t="shared" si="34"/>
        <v>0</v>
      </c>
      <c r="D213" s="15">
        <f t="shared" si="28"/>
        <v>1219.1079923721434</v>
      </c>
      <c r="E213" s="16">
        <f t="shared" si="29"/>
        <v>0</v>
      </c>
      <c r="F213" s="15">
        <f t="shared" si="30"/>
        <v>0</v>
      </c>
      <c r="G213" s="15">
        <f t="shared" si="31"/>
        <v>0</v>
      </c>
      <c r="H213" s="15">
        <f t="shared" si="35"/>
        <v>0</v>
      </c>
      <c r="I213" s="15">
        <f t="shared" si="32"/>
        <v>0</v>
      </c>
      <c r="J213" s="7"/>
      <c r="K213" s="7"/>
    </row>
    <row r="214" spans="1:11">
      <c r="A214" s="11">
        <f t="shared" si="33"/>
        <v>196</v>
      </c>
      <c r="B214" s="14">
        <f t="shared" si="27"/>
        <v>45383</v>
      </c>
      <c r="C214" s="15">
        <f t="shared" si="34"/>
        <v>0</v>
      </c>
      <c r="D214" s="15">
        <f t="shared" si="28"/>
        <v>1219.1079923721434</v>
      </c>
      <c r="E214" s="16">
        <f t="shared" si="29"/>
        <v>0</v>
      </c>
      <c r="F214" s="15">
        <f t="shared" si="30"/>
        <v>0</v>
      </c>
      <c r="G214" s="15">
        <f t="shared" si="31"/>
        <v>0</v>
      </c>
      <c r="H214" s="15">
        <f t="shared" si="35"/>
        <v>0</v>
      </c>
      <c r="I214" s="15">
        <f t="shared" si="32"/>
        <v>0</v>
      </c>
      <c r="J214" s="7"/>
      <c r="K214" s="7"/>
    </row>
    <row r="215" spans="1:11">
      <c r="A215" s="11">
        <f t="shared" si="33"/>
        <v>197</v>
      </c>
      <c r="B215" s="14">
        <f t="shared" si="27"/>
        <v>45413</v>
      </c>
      <c r="C215" s="15">
        <f t="shared" si="34"/>
        <v>0</v>
      </c>
      <c r="D215" s="15">
        <f t="shared" si="28"/>
        <v>1219.1079923721434</v>
      </c>
      <c r="E215" s="16">
        <f t="shared" si="29"/>
        <v>0</v>
      </c>
      <c r="F215" s="15">
        <f t="shared" si="30"/>
        <v>0</v>
      </c>
      <c r="G215" s="15">
        <f t="shared" si="31"/>
        <v>0</v>
      </c>
      <c r="H215" s="15">
        <f t="shared" si="35"/>
        <v>0</v>
      </c>
      <c r="I215" s="15">
        <f t="shared" si="32"/>
        <v>0</v>
      </c>
      <c r="J215" s="7"/>
      <c r="K215" s="7"/>
    </row>
    <row r="216" spans="1:11">
      <c r="A216" s="11">
        <f t="shared" si="33"/>
        <v>198</v>
      </c>
      <c r="B216" s="14">
        <f t="shared" si="27"/>
        <v>45444</v>
      </c>
      <c r="C216" s="15">
        <f t="shared" si="34"/>
        <v>0</v>
      </c>
      <c r="D216" s="15">
        <f t="shared" si="28"/>
        <v>1219.1079923721434</v>
      </c>
      <c r="E216" s="16">
        <f t="shared" si="29"/>
        <v>0</v>
      </c>
      <c r="F216" s="15">
        <f t="shared" si="30"/>
        <v>0</v>
      </c>
      <c r="G216" s="15">
        <f t="shared" si="31"/>
        <v>0</v>
      </c>
      <c r="H216" s="15">
        <f t="shared" si="35"/>
        <v>0</v>
      </c>
      <c r="I216" s="15">
        <f t="shared" si="32"/>
        <v>0</v>
      </c>
      <c r="J216" s="7"/>
      <c r="K216" s="7"/>
    </row>
    <row r="217" spans="1:11">
      <c r="A217" s="11">
        <f t="shared" si="33"/>
        <v>199</v>
      </c>
      <c r="B217" s="14">
        <f t="shared" si="27"/>
        <v>45474</v>
      </c>
      <c r="C217" s="15">
        <f t="shared" si="34"/>
        <v>0</v>
      </c>
      <c r="D217" s="15">
        <f t="shared" si="28"/>
        <v>1219.1079923721434</v>
      </c>
      <c r="E217" s="16">
        <f t="shared" si="29"/>
        <v>0</v>
      </c>
      <c r="F217" s="15">
        <f t="shared" si="30"/>
        <v>0</v>
      </c>
      <c r="G217" s="15">
        <f t="shared" si="31"/>
        <v>0</v>
      </c>
      <c r="H217" s="15">
        <f t="shared" si="35"/>
        <v>0</v>
      </c>
      <c r="I217" s="15">
        <f t="shared" si="32"/>
        <v>0</v>
      </c>
      <c r="J217" s="7"/>
      <c r="K217" s="7"/>
    </row>
    <row r="218" spans="1:11">
      <c r="A218" s="11">
        <f t="shared" si="33"/>
        <v>200</v>
      </c>
      <c r="B218" s="14">
        <f t="shared" si="27"/>
        <v>45505</v>
      </c>
      <c r="C218" s="15">
        <f t="shared" si="34"/>
        <v>0</v>
      </c>
      <c r="D218" s="15">
        <f t="shared" si="28"/>
        <v>1219.1079923721434</v>
      </c>
      <c r="E218" s="16">
        <f t="shared" si="29"/>
        <v>0</v>
      </c>
      <c r="F218" s="15">
        <f t="shared" si="30"/>
        <v>0</v>
      </c>
      <c r="G218" s="15">
        <f t="shared" si="31"/>
        <v>0</v>
      </c>
      <c r="H218" s="15">
        <f t="shared" si="35"/>
        <v>0</v>
      </c>
      <c r="I218" s="15">
        <f t="shared" si="32"/>
        <v>0</v>
      </c>
      <c r="J218" s="7"/>
      <c r="K218" s="7"/>
    </row>
    <row r="219" spans="1:11">
      <c r="A219" s="11">
        <f t="shared" si="33"/>
        <v>201</v>
      </c>
      <c r="B219" s="14">
        <f t="shared" si="27"/>
        <v>45536</v>
      </c>
      <c r="C219" s="15">
        <f t="shared" si="34"/>
        <v>0</v>
      </c>
      <c r="D219" s="15">
        <f t="shared" si="28"/>
        <v>1219.1079923721434</v>
      </c>
      <c r="E219" s="16">
        <f t="shared" si="29"/>
        <v>0</v>
      </c>
      <c r="F219" s="15">
        <f t="shared" si="30"/>
        <v>0</v>
      </c>
      <c r="G219" s="15">
        <f t="shared" si="31"/>
        <v>0</v>
      </c>
      <c r="H219" s="15">
        <f t="shared" si="35"/>
        <v>0</v>
      </c>
      <c r="I219" s="15">
        <f t="shared" si="32"/>
        <v>0</v>
      </c>
      <c r="J219" s="7"/>
      <c r="K219" s="7"/>
    </row>
    <row r="220" spans="1:11">
      <c r="A220" s="11">
        <f t="shared" si="33"/>
        <v>202</v>
      </c>
      <c r="B220" s="14">
        <f t="shared" si="27"/>
        <v>45566</v>
      </c>
      <c r="C220" s="15">
        <f t="shared" si="34"/>
        <v>0</v>
      </c>
      <c r="D220" s="15">
        <f t="shared" si="28"/>
        <v>1219.1079923721434</v>
      </c>
      <c r="E220" s="16">
        <f t="shared" si="29"/>
        <v>0</v>
      </c>
      <c r="F220" s="15">
        <f t="shared" si="30"/>
        <v>0</v>
      </c>
      <c r="G220" s="15">
        <f t="shared" si="31"/>
        <v>0</v>
      </c>
      <c r="H220" s="15">
        <f t="shared" si="35"/>
        <v>0</v>
      </c>
      <c r="I220" s="15">
        <f t="shared" si="32"/>
        <v>0</v>
      </c>
      <c r="J220" s="7"/>
      <c r="K220" s="7"/>
    </row>
    <row r="221" spans="1:11">
      <c r="A221" s="11">
        <f t="shared" si="33"/>
        <v>203</v>
      </c>
      <c r="B221" s="14">
        <f t="shared" si="27"/>
        <v>45597</v>
      </c>
      <c r="C221" s="15">
        <f t="shared" si="34"/>
        <v>0</v>
      </c>
      <c r="D221" s="15">
        <f t="shared" si="28"/>
        <v>1219.1079923721434</v>
      </c>
      <c r="E221" s="16">
        <f t="shared" si="29"/>
        <v>0</v>
      </c>
      <c r="F221" s="15">
        <f t="shared" si="30"/>
        <v>0</v>
      </c>
      <c r="G221" s="15">
        <f t="shared" si="31"/>
        <v>0</v>
      </c>
      <c r="H221" s="15">
        <f t="shared" si="35"/>
        <v>0</v>
      </c>
      <c r="I221" s="15">
        <f t="shared" si="32"/>
        <v>0</v>
      </c>
      <c r="J221" s="7"/>
      <c r="K221" s="7"/>
    </row>
    <row r="222" spans="1:11">
      <c r="A222" s="11">
        <f t="shared" si="33"/>
        <v>204</v>
      </c>
      <c r="B222" s="14">
        <f t="shared" si="27"/>
        <v>45627</v>
      </c>
      <c r="C222" s="15">
        <f t="shared" si="34"/>
        <v>0</v>
      </c>
      <c r="D222" s="15">
        <f t="shared" si="28"/>
        <v>1219.1079923721434</v>
      </c>
      <c r="E222" s="16">
        <f t="shared" si="29"/>
        <v>0</v>
      </c>
      <c r="F222" s="15">
        <f t="shared" si="30"/>
        <v>0</v>
      </c>
      <c r="G222" s="15">
        <f t="shared" si="31"/>
        <v>0</v>
      </c>
      <c r="H222" s="15">
        <f t="shared" si="35"/>
        <v>0</v>
      </c>
      <c r="I222" s="15">
        <f t="shared" si="32"/>
        <v>0</v>
      </c>
      <c r="J222" s="7"/>
      <c r="K222" s="7"/>
    </row>
    <row r="223" spans="1:11">
      <c r="A223" s="11">
        <f t="shared" si="33"/>
        <v>205</v>
      </c>
      <c r="B223" s="14">
        <f t="shared" si="27"/>
        <v>45658</v>
      </c>
      <c r="C223" s="15">
        <f t="shared" si="34"/>
        <v>0</v>
      </c>
      <c r="D223" s="15">
        <f t="shared" si="28"/>
        <v>1219.1079923721434</v>
      </c>
      <c r="E223" s="16">
        <f t="shared" si="29"/>
        <v>0</v>
      </c>
      <c r="F223" s="15">
        <f t="shared" si="30"/>
        <v>0</v>
      </c>
      <c r="G223" s="15">
        <f t="shared" si="31"/>
        <v>0</v>
      </c>
      <c r="H223" s="15">
        <f t="shared" si="35"/>
        <v>0</v>
      </c>
      <c r="I223" s="15">
        <f t="shared" si="32"/>
        <v>0</v>
      </c>
      <c r="J223" s="7"/>
      <c r="K223" s="7"/>
    </row>
    <row r="224" spans="1:11">
      <c r="A224" s="11">
        <f t="shared" si="33"/>
        <v>206</v>
      </c>
      <c r="B224" s="14">
        <f t="shared" si="27"/>
        <v>45689</v>
      </c>
      <c r="C224" s="15">
        <f t="shared" si="34"/>
        <v>0</v>
      </c>
      <c r="D224" s="15">
        <f t="shared" si="28"/>
        <v>1219.1079923721434</v>
      </c>
      <c r="E224" s="16">
        <f t="shared" si="29"/>
        <v>0</v>
      </c>
      <c r="F224" s="15">
        <f t="shared" si="30"/>
        <v>0</v>
      </c>
      <c r="G224" s="15">
        <f t="shared" si="31"/>
        <v>0</v>
      </c>
      <c r="H224" s="15">
        <f t="shared" si="35"/>
        <v>0</v>
      </c>
      <c r="I224" s="15">
        <f t="shared" si="32"/>
        <v>0</v>
      </c>
      <c r="J224" s="7"/>
      <c r="K224" s="7"/>
    </row>
    <row r="225" spans="1:11">
      <c r="A225" s="11">
        <f t="shared" si="33"/>
        <v>207</v>
      </c>
      <c r="B225" s="14">
        <f t="shared" si="27"/>
        <v>45717</v>
      </c>
      <c r="C225" s="15">
        <f t="shared" si="34"/>
        <v>0</v>
      </c>
      <c r="D225" s="15">
        <f t="shared" si="28"/>
        <v>1219.1079923721434</v>
      </c>
      <c r="E225" s="16">
        <f t="shared" si="29"/>
        <v>0</v>
      </c>
      <c r="F225" s="15">
        <f t="shared" si="30"/>
        <v>0</v>
      </c>
      <c r="G225" s="15">
        <f t="shared" si="31"/>
        <v>0</v>
      </c>
      <c r="H225" s="15">
        <f t="shared" si="35"/>
        <v>0</v>
      </c>
      <c r="I225" s="15">
        <f t="shared" si="32"/>
        <v>0</v>
      </c>
      <c r="J225" s="7"/>
      <c r="K225" s="7"/>
    </row>
    <row r="226" spans="1:11">
      <c r="A226" s="11">
        <f t="shared" si="33"/>
        <v>208</v>
      </c>
      <c r="B226" s="14">
        <f t="shared" si="27"/>
        <v>45748</v>
      </c>
      <c r="C226" s="15">
        <f t="shared" si="34"/>
        <v>0</v>
      </c>
      <c r="D226" s="15">
        <f t="shared" si="28"/>
        <v>1219.1079923721434</v>
      </c>
      <c r="E226" s="16">
        <f t="shared" si="29"/>
        <v>0</v>
      </c>
      <c r="F226" s="15">
        <f t="shared" si="30"/>
        <v>0</v>
      </c>
      <c r="G226" s="15">
        <f t="shared" si="31"/>
        <v>0</v>
      </c>
      <c r="H226" s="15">
        <f t="shared" si="35"/>
        <v>0</v>
      </c>
      <c r="I226" s="15">
        <f t="shared" si="32"/>
        <v>0</v>
      </c>
      <c r="J226" s="7"/>
      <c r="K226" s="7"/>
    </row>
    <row r="227" spans="1:11">
      <c r="A227" s="11">
        <f t="shared" si="33"/>
        <v>209</v>
      </c>
      <c r="B227" s="14">
        <f t="shared" si="27"/>
        <v>45778</v>
      </c>
      <c r="C227" s="15">
        <f t="shared" si="34"/>
        <v>0</v>
      </c>
      <c r="D227" s="15">
        <f t="shared" si="28"/>
        <v>1219.1079923721434</v>
      </c>
      <c r="E227" s="16">
        <f t="shared" si="29"/>
        <v>0</v>
      </c>
      <c r="F227" s="15">
        <f t="shared" si="30"/>
        <v>0</v>
      </c>
      <c r="G227" s="15">
        <f t="shared" si="31"/>
        <v>0</v>
      </c>
      <c r="H227" s="15">
        <f t="shared" si="35"/>
        <v>0</v>
      </c>
      <c r="I227" s="15">
        <f t="shared" si="32"/>
        <v>0</v>
      </c>
      <c r="J227" s="7"/>
      <c r="K227" s="7"/>
    </row>
    <row r="228" spans="1:11">
      <c r="A228" s="11">
        <f t="shared" si="33"/>
        <v>210</v>
      </c>
      <c r="B228" s="14">
        <f t="shared" si="27"/>
        <v>45809</v>
      </c>
      <c r="C228" s="15">
        <f t="shared" si="34"/>
        <v>0</v>
      </c>
      <c r="D228" s="15">
        <f t="shared" si="28"/>
        <v>1219.1079923721434</v>
      </c>
      <c r="E228" s="16">
        <f t="shared" si="29"/>
        <v>0</v>
      </c>
      <c r="F228" s="15">
        <f t="shared" si="30"/>
        <v>0</v>
      </c>
      <c r="G228" s="15">
        <f t="shared" si="31"/>
        <v>0</v>
      </c>
      <c r="H228" s="15">
        <f t="shared" si="35"/>
        <v>0</v>
      </c>
      <c r="I228" s="15">
        <f t="shared" si="32"/>
        <v>0</v>
      </c>
      <c r="J228" s="7"/>
      <c r="K228" s="7"/>
    </row>
    <row r="229" spans="1:11">
      <c r="A229" s="11">
        <f t="shared" si="33"/>
        <v>211</v>
      </c>
      <c r="B229" s="14">
        <f t="shared" si="27"/>
        <v>45839</v>
      </c>
      <c r="C229" s="15">
        <f t="shared" si="34"/>
        <v>0</v>
      </c>
      <c r="D229" s="15">
        <f t="shared" si="28"/>
        <v>1219.1079923721434</v>
      </c>
      <c r="E229" s="16">
        <f t="shared" si="29"/>
        <v>0</v>
      </c>
      <c r="F229" s="15">
        <f t="shared" si="30"/>
        <v>0</v>
      </c>
      <c r="G229" s="15">
        <f t="shared" si="31"/>
        <v>0</v>
      </c>
      <c r="H229" s="15">
        <f t="shared" si="35"/>
        <v>0</v>
      </c>
      <c r="I229" s="15">
        <f t="shared" si="32"/>
        <v>0</v>
      </c>
      <c r="J229" s="7"/>
      <c r="K229" s="7"/>
    </row>
    <row r="230" spans="1:11">
      <c r="A230" s="11">
        <f t="shared" si="33"/>
        <v>212</v>
      </c>
      <c r="B230" s="14">
        <f t="shared" si="27"/>
        <v>45870</v>
      </c>
      <c r="C230" s="15">
        <f t="shared" si="34"/>
        <v>0</v>
      </c>
      <c r="D230" s="15">
        <f t="shared" si="28"/>
        <v>1219.1079923721434</v>
      </c>
      <c r="E230" s="16">
        <f t="shared" si="29"/>
        <v>0</v>
      </c>
      <c r="F230" s="15">
        <f t="shared" si="30"/>
        <v>0</v>
      </c>
      <c r="G230" s="15">
        <f t="shared" si="31"/>
        <v>0</v>
      </c>
      <c r="H230" s="15">
        <f t="shared" si="35"/>
        <v>0</v>
      </c>
      <c r="I230" s="15">
        <f t="shared" si="32"/>
        <v>0</v>
      </c>
      <c r="J230" s="7"/>
      <c r="K230" s="7"/>
    </row>
    <row r="231" spans="1:11">
      <c r="A231" s="11">
        <f t="shared" si="33"/>
        <v>213</v>
      </c>
      <c r="B231" s="14">
        <f t="shared" si="27"/>
        <v>45901</v>
      </c>
      <c r="C231" s="15">
        <f t="shared" si="34"/>
        <v>0</v>
      </c>
      <c r="D231" s="15">
        <f t="shared" si="28"/>
        <v>1219.1079923721434</v>
      </c>
      <c r="E231" s="16">
        <f t="shared" si="29"/>
        <v>0</v>
      </c>
      <c r="F231" s="15">
        <f t="shared" si="30"/>
        <v>0</v>
      </c>
      <c r="G231" s="15">
        <f t="shared" si="31"/>
        <v>0</v>
      </c>
      <c r="H231" s="15">
        <f t="shared" si="35"/>
        <v>0</v>
      </c>
      <c r="I231" s="15">
        <f t="shared" si="32"/>
        <v>0</v>
      </c>
      <c r="J231" s="7"/>
      <c r="K231" s="7"/>
    </row>
    <row r="232" spans="1:11">
      <c r="A232" s="11">
        <f t="shared" si="33"/>
        <v>214</v>
      </c>
      <c r="B232" s="14">
        <f t="shared" si="27"/>
        <v>45931</v>
      </c>
      <c r="C232" s="15">
        <f t="shared" si="34"/>
        <v>0</v>
      </c>
      <c r="D232" s="15">
        <f t="shared" si="28"/>
        <v>1219.1079923721434</v>
      </c>
      <c r="E232" s="16">
        <f t="shared" si="29"/>
        <v>0</v>
      </c>
      <c r="F232" s="15">
        <f t="shared" si="30"/>
        <v>0</v>
      </c>
      <c r="G232" s="15">
        <f t="shared" si="31"/>
        <v>0</v>
      </c>
      <c r="H232" s="15">
        <f t="shared" si="35"/>
        <v>0</v>
      </c>
      <c r="I232" s="15">
        <f t="shared" si="32"/>
        <v>0</v>
      </c>
      <c r="J232" s="7"/>
      <c r="K232" s="7"/>
    </row>
    <row r="233" spans="1:11">
      <c r="A233" s="11">
        <f t="shared" si="33"/>
        <v>215</v>
      </c>
      <c r="B233" s="14">
        <f t="shared" si="27"/>
        <v>45962</v>
      </c>
      <c r="C233" s="15">
        <f t="shared" si="34"/>
        <v>0</v>
      </c>
      <c r="D233" s="15">
        <f t="shared" si="28"/>
        <v>1219.1079923721434</v>
      </c>
      <c r="E233" s="16">
        <f t="shared" si="29"/>
        <v>0</v>
      </c>
      <c r="F233" s="15">
        <f t="shared" si="30"/>
        <v>0</v>
      </c>
      <c r="G233" s="15">
        <f t="shared" si="31"/>
        <v>0</v>
      </c>
      <c r="H233" s="15">
        <f t="shared" si="35"/>
        <v>0</v>
      </c>
      <c r="I233" s="15">
        <f t="shared" si="32"/>
        <v>0</v>
      </c>
      <c r="J233" s="7"/>
      <c r="K233" s="7"/>
    </row>
    <row r="234" spans="1:11">
      <c r="A234" s="11">
        <f t="shared" si="33"/>
        <v>216</v>
      </c>
      <c r="B234" s="14">
        <f t="shared" si="27"/>
        <v>45992</v>
      </c>
      <c r="C234" s="15">
        <f t="shared" si="34"/>
        <v>0</v>
      </c>
      <c r="D234" s="15">
        <f t="shared" si="28"/>
        <v>1219.1079923721434</v>
      </c>
      <c r="E234" s="16">
        <f t="shared" si="29"/>
        <v>0</v>
      </c>
      <c r="F234" s="15">
        <f t="shared" si="30"/>
        <v>0</v>
      </c>
      <c r="G234" s="15">
        <f t="shared" si="31"/>
        <v>0</v>
      </c>
      <c r="H234" s="15">
        <f t="shared" si="35"/>
        <v>0</v>
      </c>
      <c r="I234" s="15">
        <f t="shared" si="32"/>
        <v>0</v>
      </c>
      <c r="J234" s="7"/>
      <c r="K234" s="7"/>
    </row>
    <row r="235" spans="1:11">
      <c r="A235" s="11">
        <f t="shared" si="33"/>
        <v>217</v>
      </c>
      <c r="B235" s="14">
        <f t="shared" si="27"/>
        <v>46023</v>
      </c>
      <c r="C235" s="15">
        <f t="shared" si="34"/>
        <v>0</v>
      </c>
      <c r="D235" s="15">
        <f t="shared" si="28"/>
        <v>1219.1079923721434</v>
      </c>
      <c r="E235" s="16">
        <f t="shared" si="29"/>
        <v>0</v>
      </c>
      <c r="F235" s="15">
        <f t="shared" si="30"/>
        <v>0</v>
      </c>
      <c r="G235" s="15">
        <f t="shared" si="31"/>
        <v>0</v>
      </c>
      <c r="H235" s="15">
        <f t="shared" si="35"/>
        <v>0</v>
      </c>
      <c r="I235" s="15">
        <f t="shared" si="32"/>
        <v>0</v>
      </c>
      <c r="J235" s="7"/>
      <c r="K235" s="7"/>
    </row>
    <row r="236" spans="1:11">
      <c r="A236" s="11">
        <f t="shared" si="33"/>
        <v>218</v>
      </c>
      <c r="B236" s="14">
        <f t="shared" si="27"/>
        <v>46054</v>
      </c>
      <c r="C236" s="15">
        <f t="shared" si="34"/>
        <v>0</v>
      </c>
      <c r="D236" s="15">
        <f t="shared" si="28"/>
        <v>1219.1079923721434</v>
      </c>
      <c r="E236" s="16">
        <f t="shared" si="29"/>
        <v>0</v>
      </c>
      <c r="F236" s="15">
        <f t="shared" si="30"/>
        <v>0</v>
      </c>
      <c r="G236" s="15">
        <f t="shared" si="31"/>
        <v>0</v>
      </c>
      <c r="H236" s="15">
        <f t="shared" si="35"/>
        <v>0</v>
      </c>
      <c r="I236" s="15">
        <f t="shared" si="32"/>
        <v>0</v>
      </c>
      <c r="J236" s="7"/>
      <c r="K236" s="7"/>
    </row>
    <row r="237" spans="1:11">
      <c r="A237" s="11">
        <f t="shared" si="33"/>
        <v>219</v>
      </c>
      <c r="B237" s="14">
        <f t="shared" si="27"/>
        <v>46082</v>
      </c>
      <c r="C237" s="15">
        <f t="shared" si="34"/>
        <v>0</v>
      </c>
      <c r="D237" s="15">
        <f t="shared" si="28"/>
        <v>1219.1079923721434</v>
      </c>
      <c r="E237" s="16">
        <f t="shared" si="29"/>
        <v>0</v>
      </c>
      <c r="F237" s="15">
        <f t="shared" si="30"/>
        <v>0</v>
      </c>
      <c r="G237" s="15">
        <f t="shared" si="31"/>
        <v>0</v>
      </c>
      <c r="H237" s="15">
        <f t="shared" si="35"/>
        <v>0</v>
      </c>
      <c r="I237" s="15">
        <f t="shared" si="32"/>
        <v>0</v>
      </c>
      <c r="J237" s="7"/>
      <c r="K237" s="7"/>
    </row>
    <row r="238" spans="1:11">
      <c r="A238" s="11">
        <f t="shared" si="33"/>
        <v>220</v>
      </c>
      <c r="B238" s="14">
        <f t="shared" si="27"/>
        <v>46113</v>
      </c>
      <c r="C238" s="15">
        <f t="shared" si="34"/>
        <v>0</v>
      </c>
      <c r="D238" s="15">
        <f t="shared" si="28"/>
        <v>1219.1079923721434</v>
      </c>
      <c r="E238" s="16">
        <f t="shared" si="29"/>
        <v>0</v>
      </c>
      <c r="F238" s="15">
        <f t="shared" si="30"/>
        <v>0</v>
      </c>
      <c r="G238" s="15">
        <f t="shared" si="31"/>
        <v>0</v>
      </c>
      <c r="H238" s="15">
        <f t="shared" si="35"/>
        <v>0</v>
      </c>
      <c r="I238" s="15">
        <f t="shared" si="32"/>
        <v>0</v>
      </c>
      <c r="J238" s="7"/>
      <c r="K238" s="7"/>
    </row>
    <row r="239" spans="1:11">
      <c r="A239" s="11">
        <f t="shared" si="33"/>
        <v>221</v>
      </c>
      <c r="B239" s="14">
        <f t="shared" si="27"/>
        <v>46143</v>
      </c>
      <c r="C239" s="15">
        <f t="shared" si="34"/>
        <v>0</v>
      </c>
      <c r="D239" s="15">
        <f t="shared" si="28"/>
        <v>1219.1079923721434</v>
      </c>
      <c r="E239" s="16">
        <f t="shared" si="29"/>
        <v>0</v>
      </c>
      <c r="F239" s="15">
        <f t="shared" si="30"/>
        <v>0</v>
      </c>
      <c r="G239" s="15">
        <f t="shared" si="31"/>
        <v>0</v>
      </c>
      <c r="H239" s="15">
        <f t="shared" si="35"/>
        <v>0</v>
      </c>
      <c r="I239" s="15">
        <f t="shared" si="32"/>
        <v>0</v>
      </c>
      <c r="J239" s="7"/>
      <c r="K239" s="7"/>
    </row>
    <row r="240" spans="1:11">
      <c r="A240" s="11">
        <f t="shared" si="33"/>
        <v>222</v>
      </c>
      <c r="B240" s="14">
        <f t="shared" si="27"/>
        <v>46174</v>
      </c>
      <c r="C240" s="15">
        <f t="shared" si="34"/>
        <v>0</v>
      </c>
      <c r="D240" s="15">
        <f t="shared" si="28"/>
        <v>1219.1079923721434</v>
      </c>
      <c r="E240" s="16">
        <f t="shared" si="29"/>
        <v>0</v>
      </c>
      <c r="F240" s="15">
        <f t="shared" si="30"/>
        <v>0</v>
      </c>
      <c r="G240" s="15">
        <f t="shared" si="31"/>
        <v>0</v>
      </c>
      <c r="H240" s="15">
        <f t="shared" si="35"/>
        <v>0</v>
      </c>
      <c r="I240" s="15">
        <f t="shared" si="32"/>
        <v>0</v>
      </c>
      <c r="J240" s="7"/>
      <c r="K240" s="7"/>
    </row>
    <row r="241" spans="1:11">
      <c r="A241" s="11">
        <f t="shared" si="33"/>
        <v>223</v>
      </c>
      <c r="B241" s="14">
        <f t="shared" si="27"/>
        <v>46204</v>
      </c>
      <c r="C241" s="15">
        <f t="shared" si="34"/>
        <v>0</v>
      </c>
      <c r="D241" s="15">
        <f t="shared" si="28"/>
        <v>1219.1079923721434</v>
      </c>
      <c r="E241" s="16">
        <f t="shared" si="29"/>
        <v>0</v>
      </c>
      <c r="F241" s="15">
        <f t="shared" si="30"/>
        <v>0</v>
      </c>
      <c r="G241" s="15">
        <f t="shared" si="31"/>
        <v>0</v>
      </c>
      <c r="H241" s="15">
        <f t="shared" si="35"/>
        <v>0</v>
      </c>
      <c r="I241" s="15">
        <f t="shared" si="32"/>
        <v>0</v>
      </c>
      <c r="J241" s="7"/>
      <c r="K241" s="7"/>
    </row>
    <row r="242" spans="1:11">
      <c r="A242" s="11">
        <f t="shared" si="33"/>
        <v>224</v>
      </c>
      <c r="B242" s="14">
        <f t="shared" si="27"/>
        <v>46235</v>
      </c>
      <c r="C242" s="15">
        <f t="shared" si="34"/>
        <v>0</v>
      </c>
      <c r="D242" s="15">
        <f t="shared" si="28"/>
        <v>1219.1079923721434</v>
      </c>
      <c r="E242" s="16">
        <f t="shared" si="29"/>
        <v>0</v>
      </c>
      <c r="F242" s="15">
        <f t="shared" si="30"/>
        <v>0</v>
      </c>
      <c r="G242" s="15">
        <f t="shared" si="31"/>
        <v>0</v>
      </c>
      <c r="H242" s="15">
        <f t="shared" si="35"/>
        <v>0</v>
      </c>
      <c r="I242" s="15">
        <f t="shared" si="32"/>
        <v>0</v>
      </c>
      <c r="J242" s="7"/>
      <c r="K242" s="7"/>
    </row>
    <row r="243" spans="1:11">
      <c r="A243" s="11">
        <f t="shared" si="33"/>
        <v>225</v>
      </c>
      <c r="B243" s="14">
        <f t="shared" si="27"/>
        <v>46266</v>
      </c>
      <c r="C243" s="15">
        <f t="shared" si="34"/>
        <v>0</v>
      </c>
      <c r="D243" s="15">
        <f t="shared" si="28"/>
        <v>1219.1079923721434</v>
      </c>
      <c r="E243" s="16">
        <f t="shared" si="29"/>
        <v>0</v>
      </c>
      <c r="F243" s="15">
        <f t="shared" si="30"/>
        <v>0</v>
      </c>
      <c r="G243" s="15">
        <f t="shared" si="31"/>
        <v>0</v>
      </c>
      <c r="H243" s="15">
        <f t="shared" si="35"/>
        <v>0</v>
      </c>
      <c r="I243" s="15">
        <f t="shared" si="32"/>
        <v>0</v>
      </c>
      <c r="J243" s="7"/>
      <c r="K243" s="7"/>
    </row>
    <row r="244" spans="1:11">
      <c r="A244" s="11">
        <f t="shared" si="33"/>
        <v>226</v>
      </c>
      <c r="B244" s="14">
        <f t="shared" si="27"/>
        <v>46296</v>
      </c>
      <c r="C244" s="15">
        <f t="shared" si="34"/>
        <v>0</v>
      </c>
      <c r="D244" s="15">
        <f t="shared" si="28"/>
        <v>1219.1079923721434</v>
      </c>
      <c r="E244" s="16">
        <f t="shared" si="29"/>
        <v>0</v>
      </c>
      <c r="F244" s="15">
        <f t="shared" si="30"/>
        <v>0</v>
      </c>
      <c r="G244" s="15">
        <f t="shared" si="31"/>
        <v>0</v>
      </c>
      <c r="H244" s="15">
        <f t="shared" si="35"/>
        <v>0</v>
      </c>
      <c r="I244" s="15">
        <f t="shared" si="32"/>
        <v>0</v>
      </c>
      <c r="J244" s="7"/>
      <c r="K244" s="7"/>
    </row>
    <row r="245" spans="1:11">
      <c r="A245" s="11">
        <f t="shared" si="33"/>
        <v>227</v>
      </c>
      <c r="B245" s="14">
        <f t="shared" si="27"/>
        <v>46327</v>
      </c>
      <c r="C245" s="15">
        <f t="shared" si="34"/>
        <v>0</v>
      </c>
      <c r="D245" s="15">
        <f t="shared" si="28"/>
        <v>1219.1079923721434</v>
      </c>
      <c r="E245" s="16">
        <f t="shared" si="29"/>
        <v>0</v>
      </c>
      <c r="F245" s="15">
        <f t="shared" si="30"/>
        <v>0</v>
      </c>
      <c r="G245" s="15">
        <f t="shared" si="31"/>
        <v>0</v>
      </c>
      <c r="H245" s="15">
        <f t="shared" si="35"/>
        <v>0</v>
      </c>
      <c r="I245" s="15">
        <f t="shared" si="32"/>
        <v>0</v>
      </c>
      <c r="J245" s="7"/>
      <c r="K245" s="7"/>
    </row>
    <row r="246" spans="1:11">
      <c r="A246" s="11">
        <f t="shared" si="33"/>
        <v>228</v>
      </c>
      <c r="B246" s="14">
        <f t="shared" si="27"/>
        <v>46357</v>
      </c>
      <c r="C246" s="15">
        <f t="shared" si="34"/>
        <v>0</v>
      </c>
      <c r="D246" s="15">
        <f t="shared" si="28"/>
        <v>1219.1079923721434</v>
      </c>
      <c r="E246" s="16">
        <f t="shared" si="29"/>
        <v>0</v>
      </c>
      <c r="F246" s="15">
        <f t="shared" si="30"/>
        <v>0</v>
      </c>
      <c r="G246" s="15">
        <f t="shared" si="31"/>
        <v>0</v>
      </c>
      <c r="H246" s="15">
        <f t="shared" si="35"/>
        <v>0</v>
      </c>
      <c r="I246" s="15">
        <f t="shared" si="32"/>
        <v>0</v>
      </c>
      <c r="J246" s="7"/>
      <c r="K246" s="7"/>
    </row>
    <row r="247" spans="1:11">
      <c r="A247" s="11">
        <f t="shared" si="33"/>
        <v>229</v>
      </c>
      <c r="B247" s="14">
        <f t="shared" si="27"/>
        <v>46388</v>
      </c>
      <c r="C247" s="15">
        <f t="shared" si="34"/>
        <v>0</v>
      </c>
      <c r="D247" s="15">
        <f t="shared" si="28"/>
        <v>1219.1079923721434</v>
      </c>
      <c r="E247" s="16">
        <f t="shared" si="29"/>
        <v>0</v>
      </c>
      <c r="F247" s="15">
        <f t="shared" si="30"/>
        <v>0</v>
      </c>
      <c r="G247" s="15">
        <f t="shared" si="31"/>
        <v>0</v>
      </c>
      <c r="H247" s="15">
        <f t="shared" si="35"/>
        <v>0</v>
      </c>
      <c r="I247" s="15">
        <f t="shared" si="32"/>
        <v>0</v>
      </c>
      <c r="J247" s="7"/>
      <c r="K247" s="7"/>
    </row>
    <row r="248" spans="1:11">
      <c r="A248" s="11">
        <f t="shared" si="33"/>
        <v>230</v>
      </c>
      <c r="B248" s="14">
        <f t="shared" si="27"/>
        <v>46419</v>
      </c>
      <c r="C248" s="15">
        <f t="shared" si="34"/>
        <v>0</v>
      </c>
      <c r="D248" s="15">
        <f t="shared" si="28"/>
        <v>1219.1079923721434</v>
      </c>
      <c r="E248" s="16">
        <f t="shared" si="29"/>
        <v>0</v>
      </c>
      <c r="F248" s="15">
        <f t="shared" si="30"/>
        <v>0</v>
      </c>
      <c r="G248" s="15">
        <f t="shared" si="31"/>
        <v>0</v>
      </c>
      <c r="H248" s="15">
        <f t="shared" si="35"/>
        <v>0</v>
      </c>
      <c r="I248" s="15">
        <f t="shared" si="32"/>
        <v>0</v>
      </c>
      <c r="J248" s="7"/>
      <c r="K248" s="7"/>
    </row>
    <row r="249" spans="1:11">
      <c r="A249" s="11">
        <f t="shared" si="33"/>
        <v>231</v>
      </c>
      <c r="B249" s="14">
        <f t="shared" si="27"/>
        <v>46447</v>
      </c>
      <c r="C249" s="15">
        <f t="shared" si="34"/>
        <v>0</v>
      </c>
      <c r="D249" s="15">
        <f t="shared" si="28"/>
        <v>1219.1079923721434</v>
      </c>
      <c r="E249" s="16">
        <f t="shared" si="29"/>
        <v>0</v>
      </c>
      <c r="F249" s="15">
        <f t="shared" si="30"/>
        <v>0</v>
      </c>
      <c r="G249" s="15">
        <f t="shared" si="31"/>
        <v>0</v>
      </c>
      <c r="H249" s="15">
        <f t="shared" si="35"/>
        <v>0</v>
      </c>
      <c r="I249" s="15">
        <f t="shared" si="32"/>
        <v>0</v>
      </c>
      <c r="J249" s="7"/>
      <c r="K249" s="7"/>
    </row>
    <row r="250" spans="1:11">
      <c r="A250" s="11">
        <f t="shared" si="33"/>
        <v>232</v>
      </c>
      <c r="B250" s="14">
        <f t="shared" si="27"/>
        <v>46478</v>
      </c>
      <c r="C250" s="15">
        <f t="shared" si="34"/>
        <v>0</v>
      </c>
      <c r="D250" s="15">
        <f t="shared" si="28"/>
        <v>1219.1079923721434</v>
      </c>
      <c r="E250" s="16">
        <f t="shared" si="29"/>
        <v>0</v>
      </c>
      <c r="F250" s="15">
        <f t="shared" si="30"/>
        <v>0</v>
      </c>
      <c r="G250" s="15">
        <f t="shared" si="31"/>
        <v>0</v>
      </c>
      <c r="H250" s="15">
        <f t="shared" si="35"/>
        <v>0</v>
      </c>
      <c r="I250" s="15">
        <f t="shared" si="32"/>
        <v>0</v>
      </c>
      <c r="J250" s="7"/>
      <c r="K250" s="7"/>
    </row>
    <row r="251" spans="1:11">
      <c r="A251" s="11">
        <f t="shared" si="33"/>
        <v>233</v>
      </c>
      <c r="B251" s="14">
        <f t="shared" si="27"/>
        <v>46508</v>
      </c>
      <c r="C251" s="15">
        <f t="shared" si="34"/>
        <v>0</v>
      </c>
      <c r="D251" s="15">
        <f t="shared" si="28"/>
        <v>1219.1079923721434</v>
      </c>
      <c r="E251" s="16">
        <f t="shared" si="29"/>
        <v>0</v>
      </c>
      <c r="F251" s="15">
        <f t="shared" si="30"/>
        <v>0</v>
      </c>
      <c r="G251" s="15">
        <f t="shared" si="31"/>
        <v>0</v>
      </c>
      <c r="H251" s="15">
        <f t="shared" si="35"/>
        <v>0</v>
      </c>
      <c r="I251" s="15">
        <f t="shared" si="32"/>
        <v>0</v>
      </c>
      <c r="J251" s="7"/>
      <c r="K251" s="7"/>
    </row>
    <row r="252" spans="1:11">
      <c r="A252" s="11">
        <f t="shared" si="33"/>
        <v>234</v>
      </c>
      <c r="B252" s="14">
        <f t="shared" si="27"/>
        <v>46539</v>
      </c>
      <c r="C252" s="15">
        <f t="shared" si="34"/>
        <v>0</v>
      </c>
      <c r="D252" s="15">
        <f t="shared" si="28"/>
        <v>1219.1079923721434</v>
      </c>
      <c r="E252" s="16">
        <f t="shared" si="29"/>
        <v>0</v>
      </c>
      <c r="F252" s="15">
        <f t="shared" si="30"/>
        <v>0</v>
      </c>
      <c r="G252" s="15">
        <f t="shared" si="31"/>
        <v>0</v>
      </c>
      <c r="H252" s="15">
        <f t="shared" si="35"/>
        <v>0</v>
      </c>
      <c r="I252" s="15">
        <f t="shared" si="32"/>
        <v>0</v>
      </c>
      <c r="J252" s="7"/>
      <c r="K252" s="7"/>
    </row>
    <row r="253" spans="1:11">
      <c r="A253" s="11">
        <f t="shared" si="33"/>
        <v>235</v>
      </c>
      <c r="B253" s="14">
        <f t="shared" si="27"/>
        <v>46569</v>
      </c>
      <c r="C253" s="15">
        <f t="shared" si="34"/>
        <v>0</v>
      </c>
      <c r="D253" s="15">
        <f t="shared" si="28"/>
        <v>1219.1079923721434</v>
      </c>
      <c r="E253" s="16">
        <f t="shared" si="29"/>
        <v>0</v>
      </c>
      <c r="F253" s="15">
        <f t="shared" si="30"/>
        <v>0</v>
      </c>
      <c r="G253" s="15">
        <f t="shared" si="31"/>
        <v>0</v>
      </c>
      <c r="H253" s="15">
        <f t="shared" si="35"/>
        <v>0</v>
      </c>
      <c r="I253" s="15">
        <f t="shared" si="32"/>
        <v>0</v>
      </c>
      <c r="J253" s="7"/>
      <c r="K253" s="7"/>
    </row>
    <row r="254" spans="1:11">
      <c r="A254" s="11">
        <f t="shared" si="33"/>
        <v>236</v>
      </c>
      <c r="B254" s="14">
        <f t="shared" si="27"/>
        <v>46600</v>
      </c>
      <c r="C254" s="15">
        <f t="shared" si="34"/>
        <v>0</v>
      </c>
      <c r="D254" s="15">
        <f t="shared" si="28"/>
        <v>1219.1079923721434</v>
      </c>
      <c r="E254" s="16">
        <f t="shared" si="29"/>
        <v>0</v>
      </c>
      <c r="F254" s="15">
        <f t="shared" si="30"/>
        <v>0</v>
      </c>
      <c r="G254" s="15">
        <f t="shared" si="31"/>
        <v>0</v>
      </c>
      <c r="H254" s="15">
        <f t="shared" si="35"/>
        <v>0</v>
      </c>
      <c r="I254" s="15">
        <f t="shared" si="32"/>
        <v>0</v>
      </c>
      <c r="J254" s="7"/>
      <c r="K254" s="7"/>
    </row>
    <row r="255" spans="1:11">
      <c r="A255" s="11">
        <f t="shared" si="33"/>
        <v>237</v>
      </c>
      <c r="B255" s="14">
        <f t="shared" si="27"/>
        <v>46631</v>
      </c>
      <c r="C255" s="15">
        <f t="shared" si="34"/>
        <v>0</v>
      </c>
      <c r="D255" s="15">
        <f t="shared" si="28"/>
        <v>1219.1079923721434</v>
      </c>
      <c r="E255" s="16">
        <f t="shared" si="29"/>
        <v>0</v>
      </c>
      <c r="F255" s="15">
        <f t="shared" si="30"/>
        <v>0</v>
      </c>
      <c r="G255" s="15">
        <f t="shared" si="31"/>
        <v>0</v>
      </c>
      <c r="H255" s="15">
        <f t="shared" si="35"/>
        <v>0</v>
      </c>
      <c r="I255" s="15">
        <f t="shared" si="32"/>
        <v>0</v>
      </c>
      <c r="J255" s="7"/>
      <c r="K255" s="7"/>
    </row>
    <row r="256" spans="1:11">
      <c r="A256" s="11">
        <f t="shared" si="33"/>
        <v>238</v>
      </c>
      <c r="B256" s="14">
        <f t="shared" si="27"/>
        <v>46661</v>
      </c>
      <c r="C256" s="15">
        <f t="shared" si="34"/>
        <v>0</v>
      </c>
      <c r="D256" s="15">
        <f t="shared" si="28"/>
        <v>1219.1079923721434</v>
      </c>
      <c r="E256" s="16">
        <f t="shared" si="29"/>
        <v>0</v>
      </c>
      <c r="F256" s="15">
        <f t="shared" si="30"/>
        <v>0</v>
      </c>
      <c r="G256" s="15">
        <f t="shared" si="31"/>
        <v>0</v>
      </c>
      <c r="H256" s="15">
        <f t="shared" si="35"/>
        <v>0</v>
      </c>
      <c r="I256" s="15">
        <f t="shared" si="32"/>
        <v>0</v>
      </c>
      <c r="J256" s="7"/>
      <c r="K256" s="7"/>
    </row>
    <row r="257" spans="1:11">
      <c r="A257" s="11">
        <f t="shared" si="33"/>
        <v>239</v>
      </c>
      <c r="B257" s="14">
        <f t="shared" si="27"/>
        <v>46692</v>
      </c>
      <c r="C257" s="15">
        <f t="shared" si="34"/>
        <v>0</v>
      </c>
      <c r="D257" s="15">
        <f t="shared" si="28"/>
        <v>1219.1079923721434</v>
      </c>
      <c r="E257" s="16">
        <f t="shared" si="29"/>
        <v>0</v>
      </c>
      <c r="F257" s="15">
        <f t="shared" si="30"/>
        <v>0</v>
      </c>
      <c r="G257" s="15">
        <f t="shared" si="31"/>
        <v>0</v>
      </c>
      <c r="H257" s="15">
        <f t="shared" si="35"/>
        <v>0</v>
      </c>
      <c r="I257" s="15">
        <f t="shared" si="32"/>
        <v>0</v>
      </c>
      <c r="J257" s="7"/>
      <c r="K257" s="7"/>
    </row>
    <row r="258" spans="1:11">
      <c r="A258" s="11">
        <f t="shared" si="33"/>
        <v>240</v>
      </c>
      <c r="B258" s="14">
        <f t="shared" si="27"/>
        <v>46722</v>
      </c>
      <c r="C258" s="15">
        <f t="shared" si="34"/>
        <v>0</v>
      </c>
      <c r="D258" s="15">
        <f t="shared" si="28"/>
        <v>1219.1079923721434</v>
      </c>
      <c r="E258" s="16">
        <f t="shared" si="29"/>
        <v>0</v>
      </c>
      <c r="F258" s="15">
        <f t="shared" si="30"/>
        <v>0</v>
      </c>
      <c r="G258" s="15">
        <f t="shared" si="31"/>
        <v>0</v>
      </c>
      <c r="H258" s="15">
        <f t="shared" si="35"/>
        <v>0</v>
      </c>
      <c r="I258" s="15">
        <f t="shared" si="32"/>
        <v>0</v>
      </c>
      <c r="J258" s="7"/>
      <c r="K258" s="7"/>
    </row>
    <row r="259" spans="1:11">
      <c r="A259" s="11">
        <f t="shared" si="33"/>
        <v>241</v>
      </c>
      <c r="B259" s="14">
        <f t="shared" si="27"/>
        <v>46753</v>
      </c>
      <c r="C259" s="15">
        <f t="shared" si="34"/>
        <v>0</v>
      </c>
      <c r="D259" s="15">
        <f t="shared" si="28"/>
        <v>1219.1079923721434</v>
      </c>
      <c r="E259" s="16">
        <f t="shared" si="29"/>
        <v>0</v>
      </c>
      <c r="F259" s="15">
        <f t="shared" si="30"/>
        <v>0</v>
      </c>
      <c r="G259" s="15">
        <f t="shared" si="31"/>
        <v>0</v>
      </c>
      <c r="H259" s="15">
        <f t="shared" si="35"/>
        <v>0</v>
      </c>
      <c r="I259" s="15">
        <f t="shared" si="32"/>
        <v>0</v>
      </c>
      <c r="J259" s="7"/>
      <c r="K259" s="7"/>
    </row>
    <row r="260" spans="1:11">
      <c r="A260" s="11">
        <f t="shared" si="33"/>
        <v>242</v>
      </c>
      <c r="B260" s="14">
        <f t="shared" si="27"/>
        <v>46784</v>
      </c>
      <c r="C260" s="15">
        <f t="shared" si="34"/>
        <v>0</v>
      </c>
      <c r="D260" s="15">
        <f t="shared" si="28"/>
        <v>1219.1079923721434</v>
      </c>
      <c r="E260" s="16">
        <f t="shared" si="29"/>
        <v>0</v>
      </c>
      <c r="F260" s="15">
        <f t="shared" si="30"/>
        <v>0</v>
      </c>
      <c r="G260" s="15">
        <f t="shared" si="31"/>
        <v>0</v>
      </c>
      <c r="H260" s="15">
        <f t="shared" si="35"/>
        <v>0</v>
      </c>
      <c r="I260" s="15">
        <f t="shared" si="32"/>
        <v>0</v>
      </c>
      <c r="J260" s="7"/>
      <c r="K260" s="7"/>
    </row>
    <row r="261" spans="1:11">
      <c r="A261" s="11">
        <f t="shared" si="33"/>
        <v>243</v>
      </c>
      <c r="B261" s="14">
        <f t="shared" si="27"/>
        <v>46813</v>
      </c>
      <c r="C261" s="15">
        <f t="shared" si="34"/>
        <v>0</v>
      </c>
      <c r="D261" s="15">
        <f t="shared" si="28"/>
        <v>1219.1079923721434</v>
      </c>
      <c r="E261" s="16">
        <f t="shared" si="29"/>
        <v>0</v>
      </c>
      <c r="F261" s="15">
        <f t="shared" si="30"/>
        <v>0</v>
      </c>
      <c r="G261" s="15">
        <f t="shared" si="31"/>
        <v>0</v>
      </c>
      <c r="H261" s="15">
        <f t="shared" si="35"/>
        <v>0</v>
      </c>
      <c r="I261" s="15">
        <f t="shared" si="32"/>
        <v>0</v>
      </c>
      <c r="J261" s="7"/>
      <c r="K261" s="7"/>
    </row>
    <row r="262" spans="1:11">
      <c r="A262" s="11">
        <f t="shared" si="33"/>
        <v>244</v>
      </c>
      <c r="B262" s="14">
        <f t="shared" si="27"/>
        <v>46844</v>
      </c>
      <c r="C262" s="15">
        <f t="shared" si="34"/>
        <v>0</v>
      </c>
      <c r="D262" s="15">
        <f t="shared" si="28"/>
        <v>1219.1079923721434</v>
      </c>
      <c r="E262" s="16">
        <f t="shared" si="29"/>
        <v>0</v>
      </c>
      <c r="F262" s="15">
        <f t="shared" si="30"/>
        <v>0</v>
      </c>
      <c r="G262" s="15">
        <f t="shared" si="31"/>
        <v>0</v>
      </c>
      <c r="H262" s="15">
        <f t="shared" si="35"/>
        <v>0</v>
      </c>
      <c r="I262" s="15">
        <f t="shared" si="32"/>
        <v>0</v>
      </c>
      <c r="J262" s="7"/>
      <c r="K262" s="7"/>
    </row>
    <row r="263" spans="1:11">
      <c r="A263" s="11">
        <f t="shared" si="33"/>
        <v>245</v>
      </c>
      <c r="B263" s="14">
        <f t="shared" si="27"/>
        <v>46874</v>
      </c>
      <c r="C263" s="15">
        <f t="shared" si="34"/>
        <v>0</v>
      </c>
      <c r="D263" s="15">
        <f t="shared" si="28"/>
        <v>1219.1079923721434</v>
      </c>
      <c r="E263" s="16">
        <f t="shared" si="29"/>
        <v>0</v>
      </c>
      <c r="F263" s="15">
        <f t="shared" si="30"/>
        <v>0</v>
      </c>
      <c r="G263" s="15">
        <f t="shared" si="31"/>
        <v>0</v>
      </c>
      <c r="H263" s="15">
        <f t="shared" si="35"/>
        <v>0</v>
      </c>
      <c r="I263" s="15">
        <f t="shared" si="32"/>
        <v>0</v>
      </c>
      <c r="J263" s="7"/>
      <c r="K263" s="7"/>
    </row>
    <row r="264" spans="1:11">
      <c r="A264" s="11">
        <f t="shared" si="33"/>
        <v>246</v>
      </c>
      <c r="B264" s="14">
        <f t="shared" si="27"/>
        <v>46905</v>
      </c>
      <c r="C264" s="15">
        <f t="shared" si="34"/>
        <v>0</v>
      </c>
      <c r="D264" s="15">
        <f t="shared" si="28"/>
        <v>1219.1079923721434</v>
      </c>
      <c r="E264" s="16">
        <f t="shared" si="29"/>
        <v>0</v>
      </c>
      <c r="F264" s="15">
        <f t="shared" si="30"/>
        <v>0</v>
      </c>
      <c r="G264" s="15">
        <f t="shared" si="31"/>
        <v>0</v>
      </c>
      <c r="H264" s="15">
        <f t="shared" si="35"/>
        <v>0</v>
      </c>
      <c r="I264" s="15">
        <f t="shared" si="32"/>
        <v>0</v>
      </c>
      <c r="J264" s="7"/>
      <c r="K264" s="7"/>
    </row>
    <row r="265" spans="1:11">
      <c r="A265" s="11">
        <f t="shared" si="33"/>
        <v>247</v>
      </c>
      <c r="B265" s="14">
        <f t="shared" si="27"/>
        <v>46935</v>
      </c>
      <c r="C265" s="15">
        <f t="shared" si="34"/>
        <v>0</v>
      </c>
      <c r="D265" s="15">
        <f t="shared" si="28"/>
        <v>1219.1079923721434</v>
      </c>
      <c r="E265" s="16">
        <f t="shared" si="29"/>
        <v>0</v>
      </c>
      <c r="F265" s="15">
        <f t="shared" si="30"/>
        <v>0</v>
      </c>
      <c r="G265" s="15">
        <f t="shared" si="31"/>
        <v>0</v>
      </c>
      <c r="H265" s="15">
        <f t="shared" si="35"/>
        <v>0</v>
      </c>
      <c r="I265" s="15">
        <f t="shared" si="32"/>
        <v>0</v>
      </c>
      <c r="J265" s="7"/>
      <c r="K265" s="7"/>
    </row>
    <row r="266" spans="1:11">
      <c r="A266" s="11">
        <f t="shared" si="33"/>
        <v>248</v>
      </c>
      <c r="B266" s="14">
        <f t="shared" si="27"/>
        <v>46966</v>
      </c>
      <c r="C266" s="15">
        <f t="shared" si="34"/>
        <v>0</v>
      </c>
      <c r="D266" s="15">
        <f t="shared" si="28"/>
        <v>1219.1079923721434</v>
      </c>
      <c r="E266" s="16">
        <f t="shared" si="29"/>
        <v>0</v>
      </c>
      <c r="F266" s="15">
        <f t="shared" si="30"/>
        <v>0</v>
      </c>
      <c r="G266" s="15">
        <f t="shared" si="31"/>
        <v>0</v>
      </c>
      <c r="H266" s="15">
        <f t="shared" si="35"/>
        <v>0</v>
      </c>
      <c r="I266" s="15">
        <f t="shared" si="32"/>
        <v>0</v>
      </c>
      <c r="J266" s="7"/>
      <c r="K266" s="7"/>
    </row>
    <row r="267" spans="1:11">
      <c r="A267" s="11">
        <f t="shared" si="33"/>
        <v>249</v>
      </c>
      <c r="B267" s="14">
        <f t="shared" si="27"/>
        <v>46997</v>
      </c>
      <c r="C267" s="15">
        <f t="shared" si="34"/>
        <v>0</v>
      </c>
      <c r="D267" s="15">
        <f t="shared" si="28"/>
        <v>1219.1079923721434</v>
      </c>
      <c r="E267" s="16">
        <f t="shared" si="29"/>
        <v>0</v>
      </c>
      <c r="F267" s="15">
        <f t="shared" si="30"/>
        <v>0</v>
      </c>
      <c r="G267" s="15">
        <f t="shared" si="31"/>
        <v>0</v>
      </c>
      <c r="H267" s="15">
        <f t="shared" si="35"/>
        <v>0</v>
      </c>
      <c r="I267" s="15">
        <f t="shared" si="32"/>
        <v>0</v>
      </c>
      <c r="J267" s="7"/>
      <c r="K267" s="7"/>
    </row>
    <row r="268" spans="1:11">
      <c r="A268" s="11">
        <f t="shared" si="33"/>
        <v>250</v>
      </c>
      <c r="B268" s="14">
        <f t="shared" si="27"/>
        <v>47027</v>
      </c>
      <c r="C268" s="15">
        <f t="shared" si="34"/>
        <v>0</v>
      </c>
      <c r="D268" s="15">
        <f t="shared" si="28"/>
        <v>1219.1079923721434</v>
      </c>
      <c r="E268" s="16">
        <f t="shared" si="29"/>
        <v>0</v>
      </c>
      <c r="F268" s="15">
        <f t="shared" si="30"/>
        <v>0</v>
      </c>
      <c r="G268" s="15">
        <f t="shared" si="31"/>
        <v>0</v>
      </c>
      <c r="H268" s="15">
        <f t="shared" si="35"/>
        <v>0</v>
      </c>
      <c r="I268" s="15">
        <f t="shared" si="32"/>
        <v>0</v>
      </c>
      <c r="J268" s="7"/>
      <c r="K268" s="7"/>
    </row>
    <row r="269" spans="1:11">
      <c r="A269" s="11">
        <f t="shared" si="33"/>
        <v>251</v>
      </c>
      <c r="B269" s="14">
        <f t="shared" si="27"/>
        <v>47058</v>
      </c>
      <c r="C269" s="15">
        <f t="shared" si="34"/>
        <v>0</v>
      </c>
      <c r="D269" s="15">
        <f t="shared" si="28"/>
        <v>1219.1079923721434</v>
      </c>
      <c r="E269" s="16">
        <f t="shared" si="29"/>
        <v>0</v>
      </c>
      <c r="F269" s="15">
        <f t="shared" si="30"/>
        <v>0</v>
      </c>
      <c r="G269" s="15">
        <f t="shared" si="31"/>
        <v>0</v>
      </c>
      <c r="H269" s="15">
        <f t="shared" si="35"/>
        <v>0</v>
      </c>
      <c r="I269" s="15">
        <f t="shared" si="32"/>
        <v>0</v>
      </c>
      <c r="J269" s="7"/>
      <c r="K269" s="7"/>
    </row>
    <row r="270" spans="1:11">
      <c r="A270" s="11">
        <f t="shared" si="33"/>
        <v>252</v>
      </c>
      <c r="B270" s="14">
        <f t="shared" si="27"/>
        <v>47088</v>
      </c>
      <c r="C270" s="15">
        <f t="shared" si="34"/>
        <v>0</v>
      </c>
      <c r="D270" s="15">
        <f t="shared" si="28"/>
        <v>1219.1079923721434</v>
      </c>
      <c r="E270" s="16">
        <f t="shared" si="29"/>
        <v>0</v>
      </c>
      <c r="F270" s="15">
        <f t="shared" si="30"/>
        <v>0</v>
      </c>
      <c r="G270" s="15">
        <f t="shared" si="31"/>
        <v>0</v>
      </c>
      <c r="H270" s="15">
        <f t="shared" si="35"/>
        <v>0</v>
      </c>
      <c r="I270" s="15">
        <f t="shared" si="32"/>
        <v>0</v>
      </c>
      <c r="J270" s="7"/>
      <c r="K270" s="7"/>
    </row>
    <row r="271" spans="1:11">
      <c r="A271" s="11">
        <f t="shared" si="33"/>
        <v>253</v>
      </c>
      <c r="B271" s="14">
        <f t="shared" si="27"/>
        <v>47119</v>
      </c>
      <c r="C271" s="15">
        <f t="shared" si="34"/>
        <v>0</v>
      </c>
      <c r="D271" s="15">
        <f t="shared" si="28"/>
        <v>1219.1079923721434</v>
      </c>
      <c r="E271" s="16">
        <f t="shared" si="29"/>
        <v>0</v>
      </c>
      <c r="F271" s="15">
        <f t="shared" si="30"/>
        <v>0</v>
      </c>
      <c r="G271" s="15">
        <f t="shared" si="31"/>
        <v>0</v>
      </c>
      <c r="H271" s="15">
        <f t="shared" si="35"/>
        <v>0</v>
      </c>
      <c r="I271" s="15">
        <f t="shared" si="32"/>
        <v>0</v>
      </c>
      <c r="J271" s="7"/>
      <c r="K271" s="7"/>
    </row>
    <row r="272" spans="1:11">
      <c r="A272" s="11">
        <f t="shared" si="33"/>
        <v>254</v>
      </c>
      <c r="B272" s="14">
        <f t="shared" si="27"/>
        <v>47150</v>
      </c>
      <c r="C272" s="15">
        <f t="shared" si="34"/>
        <v>0</v>
      </c>
      <c r="D272" s="15">
        <f t="shared" si="28"/>
        <v>1219.1079923721434</v>
      </c>
      <c r="E272" s="16">
        <f t="shared" si="29"/>
        <v>0</v>
      </c>
      <c r="F272" s="15">
        <f t="shared" si="30"/>
        <v>0</v>
      </c>
      <c r="G272" s="15">
        <f t="shared" si="31"/>
        <v>0</v>
      </c>
      <c r="H272" s="15">
        <f t="shared" si="35"/>
        <v>0</v>
      </c>
      <c r="I272" s="15">
        <f t="shared" si="32"/>
        <v>0</v>
      </c>
      <c r="J272" s="7"/>
      <c r="K272" s="7"/>
    </row>
    <row r="273" spans="1:11">
      <c r="A273" s="11">
        <f t="shared" si="33"/>
        <v>255</v>
      </c>
      <c r="B273" s="14">
        <f t="shared" si="27"/>
        <v>47178</v>
      </c>
      <c r="C273" s="15">
        <f t="shared" si="34"/>
        <v>0</v>
      </c>
      <c r="D273" s="15">
        <f t="shared" si="28"/>
        <v>1219.1079923721434</v>
      </c>
      <c r="E273" s="16">
        <f t="shared" si="29"/>
        <v>0</v>
      </c>
      <c r="F273" s="15">
        <f t="shared" si="30"/>
        <v>0</v>
      </c>
      <c r="G273" s="15">
        <f t="shared" si="31"/>
        <v>0</v>
      </c>
      <c r="H273" s="15">
        <f t="shared" si="35"/>
        <v>0</v>
      </c>
      <c r="I273" s="15">
        <f t="shared" si="32"/>
        <v>0</v>
      </c>
      <c r="J273" s="7"/>
      <c r="K273" s="7"/>
    </row>
    <row r="274" spans="1:11">
      <c r="A274" s="11">
        <f t="shared" si="33"/>
        <v>256</v>
      </c>
      <c r="B274" s="14">
        <f t="shared" si="27"/>
        <v>47209</v>
      </c>
      <c r="C274" s="15">
        <f t="shared" si="34"/>
        <v>0</v>
      </c>
      <c r="D274" s="15">
        <f t="shared" si="28"/>
        <v>1219.1079923721434</v>
      </c>
      <c r="E274" s="16">
        <f t="shared" si="29"/>
        <v>0</v>
      </c>
      <c r="F274" s="15">
        <f t="shared" si="30"/>
        <v>0</v>
      </c>
      <c r="G274" s="15">
        <f t="shared" si="31"/>
        <v>0</v>
      </c>
      <c r="H274" s="15">
        <f t="shared" si="35"/>
        <v>0</v>
      </c>
      <c r="I274" s="15">
        <f t="shared" si="32"/>
        <v>0</v>
      </c>
      <c r="J274" s="7"/>
      <c r="K274" s="7"/>
    </row>
    <row r="275" spans="1:11">
      <c r="A275" s="11">
        <f t="shared" si="33"/>
        <v>257</v>
      </c>
      <c r="B275" s="14">
        <f t="shared" ref="B275:B338" si="36">IF(Pay_Num&lt;&gt;"",DATE(YEAR(Loan_Start),MONTH(Loan_Start)+(Pay_Num)*12/Num_Pmt_Per_Year,DAY(Loan_Start)),"")</f>
        <v>47239</v>
      </c>
      <c r="C275" s="15">
        <f t="shared" si="34"/>
        <v>0</v>
      </c>
      <c r="D275" s="15">
        <f t="shared" ref="D275:D338" si="37">IF(Pay_Num&lt;&gt;"",Scheduled_Monthly_Payment,"")</f>
        <v>1219.1079923721434</v>
      </c>
      <c r="E275" s="16">
        <f t="shared" ref="E275:E338" si="38">IF(AND(Pay_Num&lt;&gt;"",Sched_Pay+Scheduled_Extra_Payments&lt;Beg_Bal),Scheduled_Extra_Payments,IF(AND(Pay_Num&lt;&gt;"",Beg_Bal-Sched_Pay&gt;0),Beg_Bal-Sched_Pay,IF(Pay_Num&lt;&gt;"",0,"")))</f>
        <v>0</v>
      </c>
      <c r="F275" s="15">
        <f t="shared" ref="F275:F338" si="39">IF(AND(Pay_Num&lt;&gt;"",Sched_Pay+Extra_Pay&lt;Beg_Bal),Sched_Pay+Extra_Pay,IF(Pay_Num&lt;&gt;"",Beg_Bal,""))</f>
        <v>0</v>
      </c>
      <c r="G275" s="15">
        <f t="shared" ref="G275:G338" si="40">IF(Pay_Num&lt;&gt;"",Total_Pay-Int,"")</f>
        <v>0</v>
      </c>
      <c r="H275" s="15">
        <f t="shared" si="35"/>
        <v>0</v>
      </c>
      <c r="I275" s="15">
        <f t="shared" ref="I275:I338" si="41">IF(AND(Pay_Num&lt;&gt;"",Sched_Pay+Extra_Pay&lt;Beg_Bal),Beg_Bal-Princ,IF(Pay_Num&lt;&gt;"",0,""))</f>
        <v>0</v>
      </c>
      <c r="J275" s="7"/>
      <c r="K275" s="7"/>
    </row>
    <row r="276" spans="1:11">
      <c r="A276" s="11">
        <f t="shared" ref="A276:A339" si="42">IF(Values_Entered,A275+1,"")</f>
        <v>258</v>
      </c>
      <c r="B276" s="14">
        <f t="shared" si="36"/>
        <v>47270</v>
      </c>
      <c r="C276" s="15">
        <f t="shared" ref="C276:C339" si="43">IF(Pay_Num&lt;&gt;"",I275,"")</f>
        <v>0</v>
      </c>
      <c r="D276" s="15">
        <f t="shared" si="37"/>
        <v>1219.1079923721434</v>
      </c>
      <c r="E276" s="16">
        <f t="shared" si="38"/>
        <v>0</v>
      </c>
      <c r="F276" s="15">
        <f t="shared" si="39"/>
        <v>0</v>
      </c>
      <c r="G276" s="15">
        <f t="shared" si="40"/>
        <v>0</v>
      </c>
      <c r="H276" s="15">
        <f t="shared" ref="H276:H339" si="44">IF(Pay_Num&lt;&gt;"",Beg_Bal*Interest_Rate/Num_Pmt_Per_Year,"")</f>
        <v>0</v>
      </c>
      <c r="I276" s="15">
        <f t="shared" si="41"/>
        <v>0</v>
      </c>
      <c r="J276" s="7"/>
      <c r="K276" s="7"/>
    </row>
    <row r="277" spans="1:11">
      <c r="A277" s="11">
        <f t="shared" si="42"/>
        <v>259</v>
      </c>
      <c r="B277" s="14">
        <f t="shared" si="36"/>
        <v>47300</v>
      </c>
      <c r="C277" s="15">
        <f t="shared" si="43"/>
        <v>0</v>
      </c>
      <c r="D277" s="15">
        <f t="shared" si="37"/>
        <v>1219.1079923721434</v>
      </c>
      <c r="E277" s="16">
        <f t="shared" si="38"/>
        <v>0</v>
      </c>
      <c r="F277" s="15">
        <f t="shared" si="39"/>
        <v>0</v>
      </c>
      <c r="G277" s="15">
        <f t="shared" si="40"/>
        <v>0</v>
      </c>
      <c r="H277" s="15">
        <f t="shared" si="44"/>
        <v>0</v>
      </c>
      <c r="I277" s="15">
        <f t="shared" si="41"/>
        <v>0</v>
      </c>
      <c r="J277" s="7"/>
      <c r="K277" s="7"/>
    </row>
    <row r="278" spans="1:11">
      <c r="A278" s="11">
        <f t="shared" si="42"/>
        <v>260</v>
      </c>
      <c r="B278" s="14">
        <f t="shared" si="36"/>
        <v>47331</v>
      </c>
      <c r="C278" s="15">
        <f t="shared" si="43"/>
        <v>0</v>
      </c>
      <c r="D278" s="15">
        <f t="shared" si="37"/>
        <v>1219.1079923721434</v>
      </c>
      <c r="E278" s="16">
        <f t="shared" si="38"/>
        <v>0</v>
      </c>
      <c r="F278" s="15">
        <f t="shared" si="39"/>
        <v>0</v>
      </c>
      <c r="G278" s="15">
        <f t="shared" si="40"/>
        <v>0</v>
      </c>
      <c r="H278" s="15">
        <f t="shared" si="44"/>
        <v>0</v>
      </c>
      <c r="I278" s="15">
        <f t="shared" si="41"/>
        <v>0</v>
      </c>
      <c r="J278" s="7"/>
      <c r="K278" s="7"/>
    </row>
    <row r="279" spans="1:11">
      <c r="A279" s="11">
        <f t="shared" si="42"/>
        <v>261</v>
      </c>
      <c r="B279" s="14">
        <f t="shared" si="36"/>
        <v>47362</v>
      </c>
      <c r="C279" s="15">
        <f t="shared" si="43"/>
        <v>0</v>
      </c>
      <c r="D279" s="15">
        <f t="shared" si="37"/>
        <v>1219.1079923721434</v>
      </c>
      <c r="E279" s="16">
        <f t="shared" si="38"/>
        <v>0</v>
      </c>
      <c r="F279" s="15">
        <f t="shared" si="39"/>
        <v>0</v>
      </c>
      <c r="G279" s="15">
        <f t="shared" si="40"/>
        <v>0</v>
      </c>
      <c r="H279" s="15">
        <f t="shared" si="44"/>
        <v>0</v>
      </c>
      <c r="I279" s="15">
        <f t="shared" si="41"/>
        <v>0</v>
      </c>
      <c r="J279" s="7"/>
      <c r="K279" s="7"/>
    </row>
    <row r="280" spans="1:11">
      <c r="A280" s="11">
        <f t="shared" si="42"/>
        <v>262</v>
      </c>
      <c r="B280" s="14">
        <f t="shared" si="36"/>
        <v>47392</v>
      </c>
      <c r="C280" s="15">
        <f t="shared" si="43"/>
        <v>0</v>
      </c>
      <c r="D280" s="15">
        <f t="shared" si="37"/>
        <v>1219.1079923721434</v>
      </c>
      <c r="E280" s="16">
        <f t="shared" si="38"/>
        <v>0</v>
      </c>
      <c r="F280" s="15">
        <f t="shared" si="39"/>
        <v>0</v>
      </c>
      <c r="G280" s="15">
        <f t="shared" si="40"/>
        <v>0</v>
      </c>
      <c r="H280" s="15">
        <f t="shared" si="44"/>
        <v>0</v>
      </c>
      <c r="I280" s="15">
        <f t="shared" si="41"/>
        <v>0</v>
      </c>
      <c r="J280" s="7"/>
      <c r="K280" s="7"/>
    </row>
    <row r="281" spans="1:11">
      <c r="A281" s="11">
        <f t="shared" si="42"/>
        <v>263</v>
      </c>
      <c r="B281" s="14">
        <f t="shared" si="36"/>
        <v>47423</v>
      </c>
      <c r="C281" s="15">
        <f t="shared" si="43"/>
        <v>0</v>
      </c>
      <c r="D281" s="15">
        <f t="shared" si="37"/>
        <v>1219.1079923721434</v>
      </c>
      <c r="E281" s="16">
        <f t="shared" si="38"/>
        <v>0</v>
      </c>
      <c r="F281" s="15">
        <f t="shared" si="39"/>
        <v>0</v>
      </c>
      <c r="G281" s="15">
        <f t="shared" si="40"/>
        <v>0</v>
      </c>
      <c r="H281" s="15">
        <f t="shared" si="44"/>
        <v>0</v>
      </c>
      <c r="I281" s="15">
        <f t="shared" si="41"/>
        <v>0</v>
      </c>
      <c r="J281" s="7"/>
      <c r="K281" s="7"/>
    </row>
    <row r="282" spans="1:11">
      <c r="A282" s="11">
        <f t="shared" si="42"/>
        <v>264</v>
      </c>
      <c r="B282" s="14">
        <f t="shared" si="36"/>
        <v>47453</v>
      </c>
      <c r="C282" s="15">
        <f t="shared" si="43"/>
        <v>0</v>
      </c>
      <c r="D282" s="15">
        <f t="shared" si="37"/>
        <v>1219.1079923721434</v>
      </c>
      <c r="E282" s="16">
        <f t="shared" si="38"/>
        <v>0</v>
      </c>
      <c r="F282" s="15">
        <f t="shared" si="39"/>
        <v>0</v>
      </c>
      <c r="G282" s="15">
        <f t="shared" si="40"/>
        <v>0</v>
      </c>
      <c r="H282" s="15">
        <f t="shared" si="44"/>
        <v>0</v>
      </c>
      <c r="I282" s="15">
        <f t="shared" si="41"/>
        <v>0</v>
      </c>
      <c r="J282" s="7"/>
      <c r="K282" s="7"/>
    </row>
    <row r="283" spans="1:11">
      <c r="A283" s="11">
        <f t="shared" si="42"/>
        <v>265</v>
      </c>
      <c r="B283" s="14">
        <f t="shared" si="36"/>
        <v>47484</v>
      </c>
      <c r="C283" s="15">
        <f t="shared" si="43"/>
        <v>0</v>
      </c>
      <c r="D283" s="15">
        <f t="shared" si="37"/>
        <v>1219.1079923721434</v>
      </c>
      <c r="E283" s="16">
        <f t="shared" si="38"/>
        <v>0</v>
      </c>
      <c r="F283" s="15">
        <f t="shared" si="39"/>
        <v>0</v>
      </c>
      <c r="G283" s="15">
        <f t="shared" si="40"/>
        <v>0</v>
      </c>
      <c r="H283" s="15">
        <f t="shared" si="44"/>
        <v>0</v>
      </c>
      <c r="I283" s="15">
        <f t="shared" si="41"/>
        <v>0</v>
      </c>
      <c r="J283" s="7"/>
      <c r="K283" s="7"/>
    </row>
    <row r="284" spans="1:11">
      <c r="A284" s="11">
        <f t="shared" si="42"/>
        <v>266</v>
      </c>
      <c r="B284" s="14">
        <f t="shared" si="36"/>
        <v>47515</v>
      </c>
      <c r="C284" s="15">
        <f t="shared" si="43"/>
        <v>0</v>
      </c>
      <c r="D284" s="15">
        <f t="shared" si="37"/>
        <v>1219.1079923721434</v>
      </c>
      <c r="E284" s="16">
        <f t="shared" si="38"/>
        <v>0</v>
      </c>
      <c r="F284" s="15">
        <f t="shared" si="39"/>
        <v>0</v>
      </c>
      <c r="G284" s="15">
        <f t="shared" si="40"/>
        <v>0</v>
      </c>
      <c r="H284" s="15">
        <f t="shared" si="44"/>
        <v>0</v>
      </c>
      <c r="I284" s="15">
        <f t="shared" si="41"/>
        <v>0</v>
      </c>
      <c r="J284" s="7"/>
      <c r="K284" s="7"/>
    </row>
    <row r="285" spans="1:11">
      <c r="A285" s="11">
        <f t="shared" si="42"/>
        <v>267</v>
      </c>
      <c r="B285" s="14">
        <f t="shared" si="36"/>
        <v>47543</v>
      </c>
      <c r="C285" s="15">
        <f t="shared" si="43"/>
        <v>0</v>
      </c>
      <c r="D285" s="15">
        <f t="shared" si="37"/>
        <v>1219.1079923721434</v>
      </c>
      <c r="E285" s="16">
        <f t="shared" si="38"/>
        <v>0</v>
      </c>
      <c r="F285" s="15">
        <f t="shared" si="39"/>
        <v>0</v>
      </c>
      <c r="G285" s="15">
        <f t="shared" si="40"/>
        <v>0</v>
      </c>
      <c r="H285" s="15">
        <f t="shared" si="44"/>
        <v>0</v>
      </c>
      <c r="I285" s="15">
        <f t="shared" si="41"/>
        <v>0</v>
      </c>
      <c r="J285" s="7"/>
      <c r="K285" s="7"/>
    </row>
    <row r="286" spans="1:11">
      <c r="A286" s="11">
        <f t="shared" si="42"/>
        <v>268</v>
      </c>
      <c r="B286" s="14">
        <f t="shared" si="36"/>
        <v>47574</v>
      </c>
      <c r="C286" s="15">
        <f t="shared" si="43"/>
        <v>0</v>
      </c>
      <c r="D286" s="15">
        <f t="shared" si="37"/>
        <v>1219.1079923721434</v>
      </c>
      <c r="E286" s="16">
        <f t="shared" si="38"/>
        <v>0</v>
      </c>
      <c r="F286" s="15">
        <f t="shared" si="39"/>
        <v>0</v>
      </c>
      <c r="G286" s="15">
        <f t="shared" si="40"/>
        <v>0</v>
      </c>
      <c r="H286" s="15">
        <f t="shared" si="44"/>
        <v>0</v>
      </c>
      <c r="I286" s="15">
        <f t="shared" si="41"/>
        <v>0</v>
      </c>
      <c r="J286" s="7"/>
      <c r="K286" s="7"/>
    </row>
    <row r="287" spans="1:11">
      <c r="A287" s="11">
        <f t="shared" si="42"/>
        <v>269</v>
      </c>
      <c r="B287" s="14">
        <f t="shared" si="36"/>
        <v>47604</v>
      </c>
      <c r="C287" s="15">
        <f t="shared" si="43"/>
        <v>0</v>
      </c>
      <c r="D287" s="15">
        <f t="shared" si="37"/>
        <v>1219.1079923721434</v>
      </c>
      <c r="E287" s="16">
        <f t="shared" si="38"/>
        <v>0</v>
      </c>
      <c r="F287" s="15">
        <f t="shared" si="39"/>
        <v>0</v>
      </c>
      <c r="G287" s="15">
        <f t="shared" si="40"/>
        <v>0</v>
      </c>
      <c r="H287" s="15">
        <f t="shared" si="44"/>
        <v>0</v>
      </c>
      <c r="I287" s="15">
        <f t="shared" si="41"/>
        <v>0</v>
      </c>
      <c r="J287" s="7"/>
      <c r="K287" s="7"/>
    </row>
    <row r="288" spans="1:11">
      <c r="A288" s="11">
        <f t="shared" si="42"/>
        <v>270</v>
      </c>
      <c r="B288" s="14">
        <f t="shared" si="36"/>
        <v>47635</v>
      </c>
      <c r="C288" s="15">
        <f t="shared" si="43"/>
        <v>0</v>
      </c>
      <c r="D288" s="15">
        <f t="shared" si="37"/>
        <v>1219.1079923721434</v>
      </c>
      <c r="E288" s="16">
        <f t="shared" si="38"/>
        <v>0</v>
      </c>
      <c r="F288" s="15">
        <f t="shared" si="39"/>
        <v>0</v>
      </c>
      <c r="G288" s="15">
        <f t="shared" si="40"/>
        <v>0</v>
      </c>
      <c r="H288" s="15">
        <f t="shared" si="44"/>
        <v>0</v>
      </c>
      <c r="I288" s="15">
        <f t="shared" si="41"/>
        <v>0</v>
      </c>
      <c r="J288" s="7"/>
      <c r="K288" s="7"/>
    </row>
    <row r="289" spans="1:11">
      <c r="A289" s="11">
        <f t="shared" si="42"/>
        <v>271</v>
      </c>
      <c r="B289" s="14">
        <f t="shared" si="36"/>
        <v>47665</v>
      </c>
      <c r="C289" s="15">
        <f t="shared" si="43"/>
        <v>0</v>
      </c>
      <c r="D289" s="15">
        <f t="shared" si="37"/>
        <v>1219.1079923721434</v>
      </c>
      <c r="E289" s="16">
        <f t="shared" si="38"/>
        <v>0</v>
      </c>
      <c r="F289" s="15">
        <f t="shared" si="39"/>
        <v>0</v>
      </c>
      <c r="G289" s="15">
        <f t="shared" si="40"/>
        <v>0</v>
      </c>
      <c r="H289" s="15">
        <f t="shared" si="44"/>
        <v>0</v>
      </c>
      <c r="I289" s="15">
        <f t="shared" si="41"/>
        <v>0</v>
      </c>
      <c r="J289" s="7"/>
      <c r="K289" s="7"/>
    </row>
    <row r="290" spans="1:11">
      <c r="A290" s="11">
        <f t="shared" si="42"/>
        <v>272</v>
      </c>
      <c r="B290" s="14">
        <f t="shared" si="36"/>
        <v>47696</v>
      </c>
      <c r="C290" s="15">
        <f t="shared" si="43"/>
        <v>0</v>
      </c>
      <c r="D290" s="15">
        <f t="shared" si="37"/>
        <v>1219.1079923721434</v>
      </c>
      <c r="E290" s="16">
        <f t="shared" si="38"/>
        <v>0</v>
      </c>
      <c r="F290" s="15">
        <f t="shared" si="39"/>
        <v>0</v>
      </c>
      <c r="G290" s="15">
        <f t="shared" si="40"/>
        <v>0</v>
      </c>
      <c r="H290" s="15">
        <f t="shared" si="44"/>
        <v>0</v>
      </c>
      <c r="I290" s="15">
        <f t="shared" si="41"/>
        <v>0</v>
      </c>
      <c r="J290" s="7"/>
      <c r="K290" s="7"/>
    </row>
    <row r="291" spans="1:11">
      <c r="A291" s="11">
        <f t="shared" si="42"/>
        <v>273</v>
      </c>
      <c r="B291" s="14">
        <f t="shared" si="36"/>
        <v>47727</v>
      </c>
      <c r="C291" s="15">
        <f t="shared" si="43"/>
        <v>0</v>
      </c>
      <c r="D291" s="15">
        <f t="shared" si="37"/>
        <v>1219.1079923721434</v>
      </c>
      <c r="E291" s="16">
        <f t="shared" si="38"/>
        <v>0</v>
      </c>
      <c r="F291" s="15">
        <f t="shared" si="39"/>
        <v>0</v>
      </c>
      <c r="G291" s="15">
        <f t="shared" si="40"/>
        <v>0</v>
      </c>
      <c r="H291" s="15">
        <f t="shared" si="44"/>
        <v>0</v>
      </c>
      <c r="I291" s="15">
        <f t="shared" si="41"/>
        <v>0</v>
      </c>
      <c r="J291" s="7"/>
      <c r="K291" s="7"/>
    </row>
    <row r="292" spans="1:11">
      <c r="A292" s="11">
        <f t="shared" si="42"/>
        <v>274</v>
      </c>
      <c r="B292" s="14">
        <f t="shared" si="36"/>
        <v>47757</v>
      </c>
      <c r="C292" s="15">
        <f t="shared" si="43"/>
        <v>0</v>
      </c>
      <c r="D292" s="15">
        <f t="shared" si="37"/>
        <v>1219.1079923721434</v>
      </c>
      <c r="E292" s="16">
        <f t="shared" si="38"/>
        <v>0</v>
      </c>
      <c r="F292" s="15">
        <f t="shared" si="39"/>
        <v>0</v>
      </c>
      <c r="G292" s="15">
        <f t="shared" si="40"/>
        <v>0</v>
      </c>
      <c r="H292" s="15">
        <f t="shared" si="44"/>
        <v>0</v>
      </c>
      <c r="I292" s="15">
        <f t="shared" si="41"/>
        <v>0</v>
      </c>
      <c r="J292" s="7"/>
      <c r="K292" s="7"/>
    </row>
    <row r="293" spans="1:11">
      <c r="A293" s="11">
        <f t="shared" si="42"/>
        <v>275</v>
      </c>
      <c r="B293" s="14">
        <f t="shared" si="36"/>
        <v>47788</v>
      </c>
      <c r="C293" s="15">
        <f t="shared" si="43"/>
        <v>0</v>
      </c>
      <c r="D293" s="15">
        <f t="shared" si="37"/>
        <v>1219.1079923721434</v>
      </c>
      <c r="E293" s="16">
        <f t="shared" si="38"/>
        <v>0</v>
      </c>
      <c r="F293" s="15">
        <f t="shared" si="39"/>
        <v>0</v>
      </c>
      <c r="G293" s="15">
        <f t="shared" si="40"/>
        <v>0</v>
      </c>
      <c r="H293" s="15">
        <f t="shared" si="44"/>
        <v>0</v>
      </c>
      <c r="I293" s="15">
        <f t="shared" si="41"/>
        <v>0</v>
      </c>
      <c r="J293" s="7"/>
      <c r="K293" s="7"/>
    </row>
    <row r="294" spans="1:11">
      <c r="A294" s="11">
        <f t="shared" si="42"/>
        <v>276</v>
      </c>
      <c r="B294" s="14">
        <f t="shared" si="36"/>
        <v>47818</v>
      </c>
      <c r="C294" s="15">
        <f t="shared" si="43"/>
        <v>0</v>
      </c>
      <c r="D294" s="15">
        <f t="shared" si="37"/>
        <v>1219.1079923721434</v>
      </c>
      <c r="E294" s="16">
        <f t="shared" si="38"/>
        <v>0</v>
      </c>
      <c r="F294" s="15">
        <f t="shared" si="39"/>
        <v>0</v>
      </c>
      <c r="G294" s="15">
        <f t="shared" si="40"/>
        <v>0</v>
      </c>
      <c r="H294" s="15">
        <f t="shared" si="44"/>
        <v>0</v>
      </c>
      <c r="I294" s="15">
        <f t="shared" si="41"/>
        <v>0</v>
      </c>
      <c r="J294" s="7"/>
      <c r="K294" s="7"/>
    </row>
    <row r="295" spans="1:11">
      <c r="A295" s="11">
        <f t="shared" si="42"/>
        <v>277</v>
      </c>
      <c r="B295" s="14">
        <f t="shared" si="36"/>
        <v>47849</v>
      </c>
      <c r="C295" s="15">
        <f t="shared" si="43"/>
        <v>0</v>
      </c>
      <c r="D295" s="15">
        <f t="shared" si="37"/>
        <v>1219.1079923721434</v>
      </c>
      <c r="E295" s="16">
        <f t="shared" si="38"/>
        <v>0</v>
      </c>
      <c r="F295" s="15">
        <f t="shared" si="39"/>
        <v>0</v>
      </c>
      <c r="G295" s="15">
        <f t="shared" si="40"/>
        <v>0</v>
      </c>
      <c r="H295" s="15">
        <f t="shared" si="44"/>
        <v>0</v>
      </c>
      <c r="I295" s="15">
        <f t="shared" si="41"/>
        <v>0</v>
      </c>
      <c r="J295" s="7"/>
      <c r="K295" s="7"/>
    </row>
    <row r="296" spans="1:11">
      <c r="A296" s="11">
        <f t="shared" si="42"/>
        <v>278</v>
      </c>
      <c r="B296" s="14">
        <f t="shared" si="36"/>
        <v>47880</v>
      </c>
      <c r="C296" s="15">
        <f t="shared" si="43"/>
        <v>0</v>
      </c>
      <c r="D296" s="15">
        <f t="shared" si="37"/>
        <v>1219.1079923721434</v>
      </c>
      <c r="E296" s="16">
        <f t="shared" si="38"/>
        <v>0</v>
      </c>
      <c r="F296" s="15">
        <f t="shared" si="39"/>
        <v>0</v>
      </c>
      <c r="G296" s="15">
        <f t="shared" si="40"/>
        <v>0</v>
      </c>
      <c r="H296" s="15">
        <f t="shared" si="44"/>
        <v>0</v>
      </c>
      <c r="I296" s="15">
        <f t="shared" si="41"/>
        <v>0</v>
      </c>
      <c r="J296" s="7"/>
      <c r="K296" s="7"/>
    </row>
    <row r="297" spans="1:11">
      <c r="A297" s="11">
        <f t="shared" si="42"/>
        <v>279</v>
      </c>
      <c r="B297" s="14">
        <f t="shared" si="36"/>
        <v>47908</v>
      </c>
      <c r="C297" s="15">
        <f t="shared" si="43"/>
        <v>0</v>
      </c>
      <c r="D297" s="15">
        <f t="shared" si="37"/>
        <v>1219.1079923721434</v>
      </c>
      <c r="E297" s="16">
        <f t="shared" si="38"/>
        <v>0</v>
      </c>
      <c r="F297" s="15">
        <f t="shared" si="39"/>
        <v>0</v>
      </c>
      <c r="G297" s="15">
        <f t="shared" si="40"/>
        <v>0</v>
      </c>
      <c r="H297" s="15">
        <f t="shared" si="44"/>
        <v>0</v>
      </c>
      <c r="I297" s="15">
        <f t="shared" si="41"/>
        <v>0</v>
      </c>
      <c r="J297" s="7"/>
      <c r="K297" s="7"/>
    </row>
    <row r="298" spans="1:11">
      <c r="A298" s="11">
        <f t="shared" si="42"/>
        <v>280</v>
      </c>
      <c r="B298" s="14">
        <f t="shared" si="36"/>
        <v>47939</v>
      </c>
      <c r="C298" s="15">
        <f t="shared" si="43"/>
        <v>0</v>
      </c>
      <c r="D298" s="15">
        <f t="shared" si="37"/>
        <v>1219.1079923721434</v>
      </c>
      <c r="E298" s="16">
        <f t="shared" si="38"/>
        <v>0</v>
      </c>
      <c r="F298" s="15">
        <f t="shared" si="39"/>
        <v>0</v>
      </c>
      <c r="G298" s="15">
        <f t="shared" si="40"/>
        <v>0</v>
      </c>
      <c r="H298" s="15">
        <f t="shared" si="44"/>
        <v>0</v>
      </c>
      <c r="I298" s="15">
        <f t="shared" si="41"/>
        <v>0</v>
      </c>
      <c r="J298" s="7"/>
      <c r="K298" s="7"/>
    </row>
    <row r="299" spans="1:11">
      <c r="A299" s="11">
        <f t="shared" si="42"/>
        <v>281</v>
      </c>
      <c r="B299" s="14">
        <f t="shared" si="36"/>
        <v>47969</v>
      </c>
      <c r="C299" s="15">
        <f t="shared" si="43"/>
        <v>0</v>
      </c>
      <c r="D299" s="15">
        <f t="shared" si="37"/>
        <v>1219.1079923721434</v>
      </c>
      <c r="E299" s="16">
        <f t="shared" si="38"/>
        <v>0</v>
      </c>
      <c r="F299" s="15">
        <f t="shared" si="39"/>
        <v>0</v>
      </c>
      <c r="G299" s="15">
        <f t="shared" si="40"/>
        <v>0</v>
      </c>
      <c r="H299" s="15">
        <f t="shared" si="44"/>
        <v>0</v>
      </c>
      <c r="I299" s="15">
        <f t="shared" si="41"/>
        <v>0</v>
      </c>
      <c r="J299" s="7"/>
      <c r="K299" s="7"/>
    </row>
    <row r="300" spans="1:11">
      <c r="A300" s="11">
        <f t="shared" si="42"/>
        <v>282</v>
      </c>
      <c r="B300" s="14">
        <f t="shared" si="36"/>
        <v>48000</v>
      </c>
      <c r="C300" s="15">
        <f t="shared" si="43"/>
        <v>0</v>
      </c>
      <c r="D300" s="15">
        <f t="shared" si="37"/>
        <v>1219.1079923721434</v>
      </c>
      <c r="E300" s="16">
        <f t="shared" si="38"/>
        <v>0</v>
      </c>
      <c r="F300" s="15">
        <f t="shared" si="39"/>
        <v>0</v>
      </c>
      <c r="G300" s="15">
        <f t="shared" si="40"/>
        <v>0</v>
      </c>
      <c r="H300" s="15">
        <f t="shared" si="44"/>
        <v>0</v>
      </c>
      <c r="I300" s="15">
        <f t="shared" si="41"/>
        <v>0</v>
      </c>
      <c r="J300" s="7"/>
      <c r="K300" s="7"/>
    </row>
    <row r="301" spans="1:11">
      <c r="A301" s="11">
        <f t="shared" si="42"/>
        <v>283</v>
      </c>
      <c r="B301" s="14">
        <f t="shared" si="36"/>
        <v>48030</v>
      </c>
      <c r="C301" s="15">
        <f t="shared" si="43"/>
        <v>0</v>
      </c>
      <c r="D301" s="15">
        <f t="shared" si="37"/>
        <v>1219.1079923721434</v>
      </c>
      <c r="E301" s="16">
        <f t="shared" si="38"/>
        <v>0</v>
      </c>
      <c r="F301" s="15">
        <f t="shared" si="39"/>
        <v>0</v>
      </c>
      <c r="G301" s="15">
        <f t="shared" si="40"/>
        <v>0</v>
      </c>
      <c r="H301" s="15">
        <f t="shared" si="44"/>
        <v>0</v>
      </c>
      <c r="I301" s="15">
        <f t="shared" si="41"/>
        <v>0</v>
      </c>
      <c r="J301" s="7"/>
      <c r="K301" s="7"/>
    </row>
    <row r="302" spans="1:11">
      <c r="A302" s="11">
        <f t="shared" si="42"/>
        <v>284</v>
      </c>
      <c r="B302" s="14">
        <f t="shared" si="36"/>
        <v>48061</v>
      </c>
      <c r="C302" s="15">
        <f t="shared" si="43"/>
        <v>0</v>
      </c>
      <c r="D302" s="15">
        <f t="shared" si="37"/>
        <v>1219.1079923721434</v>
      </c>
      <c r="E302" s="16">
        <f t="shared" si="38"/>
        <v>0</v>
      </c>
      <c r="F302" s="15">
        <f t="shared" si="39"/>
        <v>0</v>
      </c>
      <c r="G302" s="15">
        <f t="shared" si="40"/>
        <v>0</v>
      </c>
      <c r="H302" s="15">
        <f t="shared" si="44"/>
        <v>0</v>
      </c>
      <c r="I302" s="15">
        <f t="shared" si="41"/>
        <v>0</v>
      </c>
      <c r="J302" s="7"/>
      <c r="K302" s="7"/>
    </row>
    <row r="303" spans="1:11">
      <c r="A303" s="11">
        <f t="shared" si="42"/>
        <v>285</v>
      </c>
      <c r="B303" s="14">
        <f t="shared" si="36"/>
        <v>48092</v>
      </c>
      <c r="C303" s="15">
        <f t="shared" si="43"/>
        <v>0</v>
      </c>
      <c r="D303" s="15">
        <f t="shared" si="37"/>
        <v>1219.1079923721434</v>
      </c>
      <c r="E303" s="16">
        <f t="shared" si="38"/>
        <v>0</v>
      </c>
      <c r="F303" s="15">
        <f t="shared" si="39"/>
        <v>0</v>
      </c>
      <c r="G303" s="15">
        <f t="shared" si="40"/>
        <v>0</v>
      </c>
      <c r="H303" s="15">
        <f t="shared" si="44"/>
        <v>0</v>
      </c>
      <c r="I303" s="15">
        <f t="shared" si="41"/>
        <v>0</v>
      </c>
      <c r="J303" s="7"/>
      <c r="K303" s="7"/>
    </row>
    <row r="304" spans="1:11">
      <c r="A304" s="11">
        <f t="shared" si="42"/>
        <v>286</v>
      </c>
      <c r="B304" s="14">
        <f t="shared" si="36"/>
        <v>48122</v>
      </c>
      <c r="C304" s="15">
        <f t="shared" si="43"/>
        <v>0</v>
      </c>
      <c r="D304" s="15">
        <f t="shared" si="37"/>
        <v>1219.1079923721434</v>
      </c>
      <c r="E304" s="16">
        <f t="shared" si="38"/>
        <v>0</v>
      </c>
      <c r="F304" s="15">
        <f t="shared" si="39"/>
        <v>0</v>
      </c>
      <c r="G304" s="15">
        <f t="shared" si="40"/>
        <v>0</v>
      </c>
      <c r="H304" s="15">
        <f t="shared" si="44"/>
        <v>0</v>
      </c>
      <c r="I304" s="15">
        <f t="shared" si="41"/>
        <v>0</v>
      </c>
      <c r="J304" s="7"/>
      <c r="K304" s="7"/>
    </row>
    <row r="305" spans="1:11">
      <c r="A305" s="11">
        <f t="shared" si="42"/>
        <v>287</v>
      </c>
      <c r="B305" s="14">
        <f t="shared" si="36"/>
        <v>48153</v>
      </c>
      <c r="C305" s="15">
        <f t="shared" si="43"/>
        <v>0</v>
      </c>
      <c r="D305" s="15">
        <f t="shared" si="37"/>
        <v>1219.1079923721434</v>
      </c>
      <c r="E305" s="16">
        <f t="shared" si="38"/>
        <v>0</v>
      </c>
      <c r="F305" s="15">
        <f t="shared" si="39"/>
        <v>0</v>
      </c>
      <c r="G305" s="15">
        <f t="shared" si="40"/>
        <v>0</v>
      </c>
      <c r="H305" s="15">
        <f t="shared" si="44"/>
        <v>0</v>
      </c>
      <c r="I305" s="15">
        <f t="shared" si="41"/>
        <v>0</v>
      </c>
      <c r="J305" s="7"/>
      <c r="K305" s="7"/>
    </row>
    <row r="306" spans="1:11">
      <c r="A306" s="11">
        <f t="shared" si="42"/>
        <v>288</v>
      </c>
      <c r="B306" s="14">
        <f t="shared" si="36"/>
        <v>48183</v>
      </c>
      <c r="C306" s="15">
        <f t="shared" si="43"/>
        <v>0</v>
      </c>
      <c r="D306" s="15">
        <f t="shared" si="37"/>
        <v>1219.1079923721434</v>
      </c>
      <c r="E306" s="16">
        <f t="shared" si="38"/>
        <v>0</v>
      </c>
      <c r="F306" s="15">
        <f t="shared" si="39"/>
        <v>0</v>
      </c>
      <c r="G306" s="15">
        <f t="shared" si="40"/>
        <v>0</v>
      </c>
      <c r="H306" s="15">
        <f t="shared" si="44"/>
        <v>0</v>
      </c>
      <c r="I306" s="15">
        <f t="shared" si="41"/>
        <v>0</v>
      </c>
      <c r="J306" s="7"/>
      <c r="K306" s="7"/>
    </row>
    <row r="307" spans="1:11">
      <c r="A307" s="11">
        <f t="shared" si="42"/>
        <v>289</v>
      </c>
      <c r="B307" s="14">
        <f t="shared" si="36"/>
        <v>48214</v>
      </c>
      <c r="C307" s="15">
        <f t="shared" si="43"/>
        <v>0</v>
      </c>
      <c r="D307" s="15">
        <f t="shared" si="37"/>
        <v>1219.1079923721434</v>
      </c>
      <c r="E307" s="16">
        <f t="shared" si="38"/>
        <v>0</v>
      </c>
      <c r="F307" s="15">
        <f t="shared" si="39"/>
        <v>0</v>
      </c>
      <c r="G307" s="15">
        <f t="shared" si="40"/>
        <v>0</v>
      </c>
      <c r="H307" s="15">
        <f t="shared" si="44"/>
        <v>0</v>
      </c>
      <c r="I307" s="15">
        <f t="shared" si="41"/>
        <v>0</v>
      </c>
      <c r="J307" s="7"/>
      <c r="K307" s="7"/>
    </row>
    <row r="308" spans="1:11">
      <c r="A308" s="11">
        <f t="shared" si="42"/>
        <v>290</v>
      </c>
      <c r="B308" s="14">
        <f t="shared" si="36"/>
        <v>48245</v>
      </c>
      <c r="C308" s="15">
        <f t="shared" si="43"/>
        <v>0</v>
      </c>
      <c r="D308" s="15">
        <f t="shared" si="37"/>
        <v>1219.1079923721434</v>
      </c>
      <c r="E308" s="16">
        <f t="shared" si="38"/>
        <v>0</v>
      </c>
      <c r="F308" s="15">
        <f t="shared" si="39"/>
        <v>0</v>
      </c>
      <c r="G308" s="15">
        <f t="shared" si="40"/>
        <v>0</v>
      </c>
      <c r="H308" s="15">
        <f t="shared" si="44"/>
        <v>0</v>
      </c>
      <c r="I308" s="15">
        <f t="shared" si="41"/>
        <v>0</v>
      </c>
      <c r="J308" s="7"/>
      <c r="K308" s="7"/>
    </row>
    <row r="309" spans="1:11">
      <c r="A309" s="11">
        <f t="shared" si="42"/>
        <v>291</v>
      </c>
      <c r="B309" s="14">
        <f t="shared" si="36"/>
        <v>48274</v>
      </c>
      <c r="C309" s="15">
        <f t="shared" si="43"/>
        <v>0</v>
      </c>
      <c r="D309" s="15">
        <f t="shared" si="37"/>
        <v>1219.1079923721434</v>
      </c>
      <c r="E309" s="16">
        <f t="shared" si="38"/>
        <v>0</v>
      </c>
      <c r="F309" s="15">
        <f t="shared" si="39"/>
        <v>0</v>
      </c>
      <c r="G309" s="15">
        <f t="shared" si="40"/>
        <v>0</v>
      </c>
      <c r="H309" s="15">
        <f t="shared" si="44"/>
        <v>0</v>
      </c>
      <c r="I309" s="15">
        <f t="shared" si="41"/>
        <v>0</v>
      </c>
      <c r="J309" s="7"/>
      <c r="K309" s="7"/>
    </row>
    <row r="310" spans="1:11">
      <c r="A310" s="11">
        <f t="shared" si="42"/>
        <v>292</v>
      </c>
      <c r="B310" s="14">
        <f t="shared" si="36"/>
        <v>48305</v>
      </c>
      <c r="C310" s="15">
        <f t="shared" si="43"/>
        <v>0</v>
      </c>
      <c r="D310" s="15">
        <f t="shared" si="37"/>
        <v>1219.1079923721434</v>
      </c>
      <c r="E310" s="16">
        <f t="shared" si="38"/>
        <v>0</v>
      </c>
      <c r="F310" s="15">
        <f t="shared" si="39"/>
        <v>0</v>
      </c>
      <c r="G310" s="15">
        <f t="shared" si="40"/>
        <v>0</v>
      </c>
      <c r="H310" s="15">
        <f t="shared" si="44"/>
        <v>0</v>
      </c>
      <c r="I310" s="15">
        <f t="shared" si="41"/>
        <v>0</v>
      </c>
      <c r="J310" s="7"/>
      <c r="K310" s="7"/>
    </row>
    <row r="311" spans="1:11">
      <c r="A311" s="11">
        <f t="shared" si="42"/>
        <v>293</v>
      </c>
      <c r="B311" s="14">
        <f t="shared" si="36"/>
        <v>48335</v>
      </c>
      <c r="C311" s="15">
        <f t="shared" si="43"/>
        <v>0</v>
      </c>
      <c r="D311" s="15">
        <f t="shared" si="37"/>
        <v>1219.1079923721434</v>
      </c>
      <c r="E311" s="16">
        <f t="shared" si="38"/>
        <v>0</v>
      </c>
      <c r="F311" s="15">
        <f t="shared" si="39"/>
        <v>0</v>
      </c>
      <c r="G311" s="15">
        <f t="shared" si="40"/>
        <v>0</v>
      </c>
      <c r="H311" s="15">
        <f t="shared" si="44"/>
        <v>0</v>
      </c>
      <c r="I311" s="15">
        <f t="shared" si="41"/>
        <v>0</v>
      </c>
      <c r="J311" s="7"/>
      <c r="K311" s="7"/>
    </row>
    <row r="312" spans="1:11">
      <c r="A312" s="11">
        <f t="shared" si="42"/>
        <v>294</v>
      </c>
      <c r="B312" s="14">
        <f t="shared" si="36"/>
        <v>48366</v>
      </c>
      <c r="C312" s="15">
        <f t="shared" si="43"/>
        <v>0</v>
      </c>
      <c r="D312" s="15">
        <f t="shared" si="37"/>
        <v>1219.1079923721434</v>
      </c>
      <c r="E312" s="16">
        <f t="shared" si="38"/>
        <v>0</v>
      </c>
      <c r="F312" s="15">
        <f t="shared" si="39"/>
        <v>0</v>
      </c>
      <c r="G312" s="15">
        <f t="shared" si="40"/>
        <v>0</v>
      </c>
      <c r="H312" s="15">
        <f t="shared" si="44"/>
        <v>0</v>
      </c>
      <c r="I312" s="15">
        <f t="shared" si="41"/>
        <v>0</v>
      </c>
      <c r="J312" s="7"/>
      <c r="K312" s="7"/>
    </row>
    <row r="313" spans="1:11">
      <c r="A313" s="11">
        <f t="shared" si="42"/>
        <v>295</v>
      </c>
      <c r="B313" s="14">
        <f t="shared" si="36"/>
        <v>48396</v>
      </c>
      <c r="C313" s="15">
        <f t="shared" si="43"/>
        <v>0</v>
      </c>
      <c r="D313" s="15">
        <f t="shared" si="37"/>
        <v>1219.1079923721434</v>
      </c>
      <c r="E313" s="16">
        <f t="shared" si="38"/>
        <v>0</v>
      </c>
      <c r="F313" s="15">
        <f t="shared" si="39"/>
        <v>0</v>
      </c>
      <c r="G313" s="15">
        <f t="shared" si="40"/>
        <v>0</v>
      </c>
      <c r="H313" s="15">
        <f t="shared" si="44"/>
        <v>0</v>
      </c>
      <c r="I313" s="15">
        <f t="shared" si="41"/>
        <v>0</v>
      </c>
      <c r="J313" s="7"/>
      <c r="K313" s="7"/>
    </row>
    <row r="314" spans="1:11">
      <c r="A314" s="11">
        <f t="shared" si="42"/>
        <v>296</v>
      </c>
      <c r="B314" s="14">
        <f t="shared" si="36"/>
        <v>48427</v>
      </c>
      <c r="C314" s="15">
        <f t="shared" si="43"/>
        <v>0</v>
      </c>
      <c r="D314" s="15">
        <f t="shared" si="37"/>
        <v>1219.1079923721434</v>
      </c>
      <c r="E314" s="16">
        <f t="shared" si="38"/>
        <v>0</v>
      </c>
      <c r="F314" s="15">
        <f t="shared" si="39"/>
        <v>0</v>
      </c>
      <c r="G314" s="15">
        <f t="shared" si="40"/>
        <v>0</v>
      </c>
      <c r="H314" s="15">
        <f t="shared" si="44"/>
        <v>0</v>
      </c>
      <c r="I314" s="15">
        <f t="shared" si="41"/>
        <v>0</v>
      </c>
      <c r="J314" s="7"/>
      <c r="K314" s="7"/>
    </row>
    <row r="315" spans="1:11">
      <c r="A315" s="11">
        <f t="shared" si="42"/>
        <v>297</v>
      </c>
      <c r="B315" s="14">
        <f t="shared" si="36"/>
        <v>48458</v>
      </c>
      <c r="C315" s="15">
        <f t="shared" si="43"/>
        <v>0</v>
      </c>
      <c r="D315" s="15">
        <f t="shared" si="37"/>
        <v>1219.1079923721434</v>
      </c>
      <c r="E315" s="16">
        <f t="shared" si="38"/>
        <v>0</v>
      </c>
      <c r="F315" s="15">
        <f t="shared" si="39"/>
        <v>0</v>
      </c>
      <c r="G315" s="15">
        <f t="shared" si="40"/>
        <v>0</v>
      </c>
      <c r="H315" s="15">
        <f t="shared" si="44"/>
        <v>0</v>
      </c>
      <c r="I315" s="15">
        <f t="shared" si="41"/>
        <v>0</v>
      </c>
      <c r="J315" s="7"/>
      <c r="K315" s="7"/>
    </row>
    <row r="316" spans="1:11">
      <c r="A316" s="11">
        <f t="shared" si="42"/>
        <v>298</v>
      </c>
      <c r="B316" s="14">
        <f t="shared" si="36"/>
        <v>48488</v>
      </c>
      <c r="C316" s="15">
        <f t="shared" si="43"/>
        <v>0</v>
      </c>
      <c r="D316" s="15">
        <f t="shared" si="37"/>
        <v>1219.1079923721434</v>
      </c>
      <c r="E316" s="16">
        <f t="shared" si="38"/>
        <v>0</v>
      </c>
      <c r="F316" s="15">
        <f t="shared" si="39"/>
        <v>0</v>
      </c>
      <c r="G316" s="15">
        <f t="shared" si="40"/>
        <v>0</v>
      </c>
      <c r="H316" s="15">
        <f t="shared" si="44"/>
        <v>0</v>
      </c>
      <c r="I316" s="15">
        <f t="shared" si="41"/>
        <v>0</v>
      </c>
      <c r="J316" s="7"/>
      <c r="K316" s="7"/>
    </row>
    <row r="317" spans="1:11">
      <c r="A317" s="11">
        <f t="shared" si="42"/>
        <v>299</v>
      </c>
      <c r="B317" s="14">
        <f t="shared" si="36"/>
        <v>48519</v>
      </c>
      <c r="C317" s="15">
        <f t="shared" si="43"/>
        <v>0</v>
      </c>
      <c r="D317" s="15">
        <f t="shared" si="37"/>
        <v>1219.1079923721434</v>
      </c>
      <c r="E317" s="16">
        <f t="shared" si="38"/>
        <v>0</v>
      </c>
      <c r="F317" s="15">
        <f t="shared" si="39"/>
        <v>0</v>
      </c>
      <c r="G317" s="15">
        <f t="shared" si="40"/>
        <v>0</v>
      </c>
      <c r="H317" s="15">
        <f t="shared" si="44"/>
        <v>0</v>
      </c>
      <c r="I317" s="15">
        <f t="shared" si="41"/>
        <v>0</v>
      </c>
      <c r="J317" s="7"/>
      <c r="K317" s="7"/>
    </row>
    <row r="318" spans="1:11">
      <c r="A318" s="11">
        <f t="shared" si="42"/>
        <v>300</v>
      </c>
      <c r="B318" s="14">
        <f t="shared" si="36"/>
        <v>48549</v>
      </c>
      <c r="C318" s="15">
        <f t="shared" si="43"/>
        <v>0</v>
      </c>
      <c r="D318" s="15">
        <f t="shared" si="37"/>
        <v>1219.1079923721434</v>
      </c>
      <c r="E318" s="16">
        <f t="shared" si="38"/>
        <v>0</v>
      </c>
      <c r="F318" s="15">
        <f t="shared" si="39"/>
        <v>0</v>
      </c>
      <c r="G318" s="15">
        <f t="shared" si="40"/>
        <v>0</v>
      </c>
      <c r="H318" s="15">
        <f t="shared" si="44"/>
        <v>0</v>
      </c>
      <c r="I318" s="15">
        <f t="shared" si="41"/>
        <v>0</v>
      </c>
      <c r="J318" s="7"/>
      <c r="K318" s="7"/>
    </row>
    <row r="319" spans="1:11">
      <c r="A319" s="11">
        <f t="shared" si="42"/>
        <v>301</v>
      </c>
      <c r="B319" s="14">
        <f t="shared" si="36"/>
        <v>48580</v>
      </c>
      <c r="C319" s="15">
        <f t="shared" si="43"/>
        <v>0</v>
      </c>
      <c r="D319" s="15">
        <f t="shared" si="37"/>
        <v>1219.1079923721434</v>
      </c>
      <c r="E319" s="16">
        <f t="shared" si="38"/>
        <v>0</v>
      </c>
      <c r="F319" s="15">
        <f t="shared" si="39"/>
        <v>0</v>
      </c>
      <c r="G319" s="15">
        <f t="shared" si="40"/>
        <v>0</v>
      </c>
      <c r="H319" s="15">
        <f t="shared" si="44"/>
        <v>0</v>
      </c>
      <c r="I319" s="15">
        <f t="shared" si="41"/>
        <v>0</v>
      </c>
      <c r="J319" s="7"/>
      <c r="K319" s="7"/>
    </row>
    <row r="320" spans="1:11">
      <c r="A320" s="11">
        <f t="shared" si="42"/>
        <v>302</v>
      </c>
      <c r="B320" s="14">
        <f t="shared" si="36"/>
        <v>48611</v>
      </c>
      <c r="C320" s="15">
        <f t="shared" si="43"/>
        <v>0</v>
      </c>
      <c r="D320" s="15">
        <f t="shared" si="37"/>
        <v>1219.1079923721434</v>
      </c>
      <c r="E320" s="16">
        <f t="shared" si="38"/>
        <v>0</v>
      </c>
      <c r="F320" s="15">
        <f t="shared" si="39"/>
        <v>0</v>
      </c>
      <c r="G320" s="15">
        <f t="shared" si="40"/>
        <v>0</v>
      </c>
      <c r="H320" s="15">
        <f t="shared" si="44"/>
        <v>0</v>
      </c>
      <c r="I320" s="15">
        <f t="shared" si="41"/>
        <v>0</v>
      </c>
      <c r="J320" s="7"/>
      <c r="K320" s="7"/>
    </row>
    <row r="321" spans="1:11">
      <c r="A321" s="11">
        <f t="shared" si="42"/>
        <v>303</v>
      </c>
      <c r="B321" s="14">
        <f t="shared" si="36"/>
        <v>48639</v>
      </c>
      <c r="C321" s="15">
        <f t="shared" si="43"/>
        <v>0</v>
      </c>
      <c r="D321" s="15">
        <f t="shared" si="37"/>
        <v>1219.1079923721434</v>
      </c>
      <c r="E321" s="16">
        <f t="shared" si="38"/>
        <v>0</v>
      </c>
      <c r="F321" s="15">
        <f t="shared" si="39"/>
        <v>0</v>
      </c>
      <c r="G321" s="15">
        <f t="shared" si="40"/>
        <v>0</v>
      </c>
      <c r="H321" s="15">
        <f t="shared" si="44"/>
        <v>0</v>
      </c>
      <c r="I321" s="15">
        <f t="shared" si="41"/>
        <v>0</v>
      </c>
      <c r="J321" s="7"/>
      <c r="K321" s="7"/>
    </row>
    <row r="322" spans="1:11">
      <c r="A322" s="11">
        <f t="shared" si="42"/>
        <v>304</v>
      </c>
      <c r="B322" s="14">
        <f t="shared" si="36"/>
        <v>48670</v>
      </c>
      <c r="C322" s="15">
        <f t="shared" si="43"/>
        <v>0</v>
      </c>
      <c r="D322" s="15">
        <f t="shared" si="37"/>
        <v>1219.1079923721434</v>
      </c>
      <c r="E322" s="16">
        <f t="shared" si="38"/>
        <v>0</v>
      </c>
      <c r="F322" s="15">
        <f t="shared" si="39"/>
        <v>0</v>
      </c>
      <c r="G322" s="15">
        <f t="shared" si="40"/>
        <v>0</v>
      </c>
      <c r="H322" s="15">
        <f t="shared" si="44"/>
        <v>0</v>
      </c>
      <c r="I322" s="15">
        <f t="shared" si="41"/>
        <v>0</v>
      </c>
      <c r="J322" s="7"/>
      <c r="K322" s="7"/>
    </row>
    <row r="323" spans="1:11">
      <c r="A323" s="11">
        <f t="shared" si="42"/>
        <v>305</v>
      </c>
      <c r="B323" s="14">
        <f t="shared" si="36"/>
        <v>48700</v>
      </c>
      <c r="C323" s="15">
        <f t="shared" si="43"/>
        <v>0</v>
      </c>
      <c r="D323" s="15">
        <f t="shared" si="37"/>
        <v>1219.1079923721434</v>
      </c>
      <c r="E323" s="16">
        <f t="shared" si="38"/>
        <v>0</v>
      </c>
      <c r="F323" s="15">
        <f t="shared" si="39"/>
        <v>0</v>
      </c>
      <c r="G323" s="15">
        <f t="shared" si="40"/>
        <v>0</v>
      </c>
      <c r="H323" s="15">
        <f t="shared" si="44"/>
        <v>0</v>
      </c>
      <c r="I323" s="15">
        <f t="shared" si="41"/>
        <v>0</v>
      </c>
      <c r="J323" s="7"/>
      <c r="K323" s="7"/>
    </row>
    <row r="324" spans="1:11">
      <c r="A324" s="11">
        <f t="shared" si="42"/>
        <v>306</v>
      </c>
      <c r="B324" s="14">
        <f t="shared" si="36"/>
        <v>48731</v>
      </c>
      <c r="C324" s="15">
        <f t="shared" si="43"/>
        <v>0</v>
      </c>
      <c r="D324" s="15">
        <f t="shared" si="37"/>
        <v>1219.1079923721434</v>
      </c>
      <c r="E324" s="16">
        <f t="shared" si="38"/>
        <v>0</v>
      </c>
      <c r="F324" s="15">
        <f t="shared" si="39"/>
        <v>0</v>
      </c>
      <c r="G324" s="15">
        <f t="shared" si="40"/>
        <v>0</v>
      </c>
      <c r="H324" s="15">
        <f t="shared" si="44"/>
        <v>0</v>
      </c>
      <c r="I324" s="15">
        <f t="shared" si="41"/>
        <v>0</v>
      </c>
      <c r="J324" s="7"/>
      <c r="K324" s="7"/>
    </row>
    <row r="325" spans="1:11">
      <c r="A325" s="11">
        <f t="shared" si="42"/>
        <v>307</v>
      </c>
      <c r="B325" s="14">
        <f t="shared" si="36"/>
        <v>48761</v>
      </c>
      <c r="C325" s="15">
        <f t="shared" si="43"/>
        <v>0</v>
      </c>
      <c r="D325" s="15">
        <f t="shared" si="37"/>
        <v>1219.1079923721434</v>
      </c>
      <c r="E325" s="16">
        <f t="shared" si="38"/>
        <v>0</v>
      </c>
      <c r="F325" s="15">
        <f t="shared" si="39"/>
        <v>0</v>
      </c>
      <c r="G325" s="15">
        <f t="shared" si="40"/>
        <v>0</v>
      </c>
      <c r="H325" s="15">
        <f t="shared" si="44"/>
        <v>0</v>
      </c>
      <c r="I325" s="15">
        <f t="shared" si="41"/>
        <v>0</v>
      </c>
      <c r="J325" s="7"/>
      <c r="K325" s="7"/>
    </row>
    <row r="326" spans="1:11">
      <c r="A326" s="11">
        <f t="shared" si="42"/>
        <v>308</v>
      </c>
      <c r="B326" s="14">
        <f t="shared" si="36"/>
        <v>48792</v>
      </c>
      <c r="C326" s="15">
        <f t="shared" si="43"/>
        <v>0</v>
      </c>
      <c r="D326" s="15">
        <f t="shared" si="37"/>
        <v>1219.1079923721434</v>
      </c>
      <c r="E326" s="16">
        <f t="shared" si="38"/>
        <v>0</v>
      </c>
      <c r="F326" s="15">
        <f t="shared" si="39"/>
        <v>0</v>
      </c>
      <c r="G326" s="15">
        <f t="shared" si="40"/>
        <v>0</v>
      </c>
      <c r="H326" s="15">
        <f t="shared" si="44"/>
        <v>0</v>
      </c>
      <c r="I326" s="15">
        <f t="shared" si="41"/>
        <v>0</v>
      </c>
      <c r="J326" s="7"/>
      <c r="K326" s="7"/>
    </row>
    <row r="327" spans="1:11">
      <c r="A327" s="11">
        <f t="shared" si="42"/>
        <v>309</v>
      </c>
      <c r="B327" s="14">
        <f t="shared" si="36"/>
        <v>48823</v>
      </c>
      <c r="C327" s="15">
        <f t="shared" si="43"/>
        <v>0</v>
      </c>
      <c r="D327" s="15">
        <f t="shared" si="37"/>
        <v>1219.1079923721434</v>
      </c>
      <c r="E327" s="16">
        <f t="shared" si="38"/>
        <v>0</v>
      </c>
      <c r="F327" s="15">
        <f t="shared" si="39"/>
        <v>0</v>
      </c>
      <c r="G327" s="15">
        <f t="shared" si="40"/>
        <v>0</v>
      </c>
      <c r="H327" s="15">
        <f t="shared" si="44"/>
        <v>0</v>
      </c>
      <c r="I327" s="15">
        <f t="shared" si="41"/>
        <v>0</v>
      </c>
      <c r="J327" s="7"/>
      <c r="K327" s="7"/>
    </row>
    <row r="328" spans="1:11">
      <c r="A328" s="11">
        <f t="shared" si="42"/>
        <v>310</v>
      </c>
      <c r="B328" s="14">
        <f t="shared" si="36"/>
        <v>48853</v>
      </c>
      <c r="C328" s="15">
        <f t="shared" si="43"/>
        <v>0</v>
      </c>
      <c r="D328" s="15">
        <f t="shared" si="37"/>
        <v>1219.1079923721434</v>
      </c>
      <c r="E328" s="16">
        <f t="shared" si="38"/>
        <v>0</v>
      </c>
      <c r="F328" s="15">
        <f t="shared" si="39"/>
        <v>0</v>
      </c>
      <c r="G328" s="15">
        <f t="shared" si="40"/>
        <v>0</v>
      </c>
      <c r="H328" s="15">
        <f t="shared" si="44"/>
        <v>0</v>
      </c>
      <c r="I328" s="15">
        <f t="shared" si="41"/>
        <v>0</v>
      </c>
      <c r="J328" s="7"/>
      <c r="K328" s="7"/>
    </row>
    <row r="329" spans="1:11">
      <c r="A329" s="11">
        <f t="shared" si="42"/>
        <v>311</v>
      </c>
      <c r="B329" s="14">
        <f t="shared" si="36"/>
        <v>48884</v>
      </c>
      <c r="C329" s="15">
        <f t="shared" si="43"/>
        <v>0</v>
      </c>
      <c r="D329" s="15">
        <f t="shared" si="37"/>
        <v>1219.1079923721434</v>
      </c>
      <c r="E329" s="16">
        <f t="shared" si="38"/>
        <v>0</v>
      </c>
      <c r="F329" s="15">
        <f t="shared" si="39"/>
        <v>0</v>
      </c>
      <c r="G329" s="15">
        <f t="shared" si="40"/>
        <v>0</v>
      </c>
      <c r="H329" s="15">
        <f t="shared" si="44"/>
        <v>0</v>
      </c>
      <c r="I329" s="15">
        <f t="shared" si="41"/>
        <v>0</v>
      </c>
      <c r="J329" s="7"/>
      <c r="K329" s="7"/>
    </row>
    <row r="330" spans="1:11">
      <c r="A330" s="11">
        <f t="shared" si="42"/>
        <v>312</v>
      </c>
      <c r="B330" s="14">
        <f t="shared" si="36"/>
        <v>48914</v>
      </c>
      <c r="C330" s="15">
        <f t="shared" si="43"/>
        <v>0</v>
      </c>
      <c r="D330" s="15">
        <f t="shared" si="37"/>
        <v>1219.1079923721434</v>
      </c>
      <c r="E330" s="16">
        <f t="shared" si="38"/>
        <v>0</v>
      </c>
      <c r="F330" s="15">
        <f t="shared" si="39"/>
        <v>0</v>
      </c>
      <c r="G330" s="15">
        <f t="shared" si="40"/>
        <v>0</v>
      </c>
      <c r="H330" s="15">
        <f t="shared" si="44"/>
        <v>0</v>
      </c>
      <c r="I330" s="15">
        <f t="shared" si="41"/>
        <v>0</v>
      </c>
      <c r="J330" s="7"/>
      <c r="K330" s="7"/>
    </row>
    <row r="331" spans="1:11">
      <c r="A331" s="11">
        <f t="shared" si="42"/>
        <v>313</v>
      </c>
      <c r="B331" s="14">
        <f t="shared" si="36"/>
        <v>48945</v>
      </c>
      <c r="C331" s="15">
        <f t="shared" si="43"/>
        <v>0</v>
      </c>
      <c r="D331" s="15">
        <f t="shared" si="37"/>
        <v>1219.1079923721434</v>
      </c>
      <c r="E331" s="16">
        <f t="shared" si="38"/>
        <v>0</v>
      </c>
      <c r="F331" s="15">
        <f t="shared" si="39"/>
        <v>0</v>
      </c>
      <c r="G331" s="15">
        <f t="shared" si="40"/>
        <v>0</v>
      </c>
      <c r="H331" s="15">
        <f t="shared" si="44"/>
        <v>0</v>
      </c>
      <c r="I331" s="15">
        <f t="shared" si="41"/>
        <v>0</v>
      </c>
      <c r="J331" s="7"/>
      <c r="K331" s="7"/>
    </row>
    <row r="332" spans="1:11">
      <c r="A332" s="11">
        <f t="shared" si="42"/>
        <v>314</v>
      </c>
      <c r="B332" s="14">
        <f t="shared" si="36"/>
        <v>48976</v>
      </c>
      <c r="C332" s="15">
        <f t="shared" si="43"/>
        <v>0</v>
      </c>
      <c r="D332" s="15">
        <f t="shared" si="37"/>
        <v>1219.1079923721434</v>
      </c>
      <c r="E332" s="16">
        <f t="shared" si="38"/>
        <v>0</v>
      </c>
      <c r="F332" s="15">
        <f t="shared" si="39"/>
        <v>0</v>
      </c>
      <c r="G332" s="15">
        <f t="shared" si="40"/>
        <v>0</v>
      </c>
      <c r="H332" s="15">
        <f t="shared" si="44"/>
        <v>0</v>
      </c>
      <c r="I332" s="15">
        <f t="shared" si="41"/>
        <v>0</v>
      </c>
      <c r="J332" s="7"/>
      <c r="K332" s="7"/>
    </row>
    <row r="333" spans="1:11">
      <c r="A333" s="11">
        <f t="shared" si="42"/>
        <v>315</v>
      </c>
      <c r="B333" s="14">
        <f t="shared" si="36"/>
        <v>49004</v>
      </c>
      <c r="C333" s="15">
        <f t="shared" si="43"/>
        <v>0</v>
      </c>
      <c r="D333" s="15">
        <f t="shared" si="37"/>
        <v>1219.1079923721434</v>
      </c>
      <c r="E333" s="16">
        <f t="shared" si="38"/>
        <v>0</v>
      </c>
      <c r="F333" s="15">
        <f t="shared" si="39"/>
        <v>0</v>
      </c>
      <c r="G333" s="15">
        <f t="shared" si="40"/>
        <v>0</v>
      </c>
      <c r="H333" s="15">
        <f t="shared" si="44"/>
        <v>0</v>
      </c>
      <c r="I333" s="15">
        <f t="shared" si="41"/>
        <v>0</v>
      </c>
      <c r="J333" s="7"/>
      <c r="K333" s="7"/>
    </row>
    <row r="334" spans="1:11">
      <c r="A334" s="11">
        <f t="shared" si="42"/>
        <v>316</v>
      </c>
      <c r="B334" s="14">
        <f t="shared" si="36"/>
        <v>49035</v>
      </c>
      <c r="C334" s="15">
        <f t="shared" si="43"/>
        <v>0</v>
      </c>
      <c r="D334" s="15">
        <f t="shared" si="37"/>
        <v>1219.1079923721434</v>
      </c>
      <c r="E334" s="16">
        <f t="shared" si="38"/>
        <v>0</v>
      </c>
      <c r="F334" s="15">
        <f t="shared" si="39"/>
        <v>0</v>
      </c>
      <c r="G334" s="15">
        <f t="shared" si="40"/>
        <v>0</v>
      </c>
      <c r="H334" s="15">
        <f t="shared" si="44"/>
        <v>0</v>
      </c>
      <c r="I334" s="15">
        <f t="shared" si="41"/>
        <v>0</v>
      </c>
      <c r="J334" s="7"/>
      <c r="K334" s="7"/>
    </row>
    <row r="335" spans="1:11">
      <c r="A335" s="11">
        <f t="shared" si="42"/>
        <v>317</v>
      </c>
      <c r="B335" s="14">
        <f t="shared" si="36"/>
        <v>49065</v>
      </c>
      <c r="C335" s="15">
        <f t="shared" si="43"/>
        <v>0</v>
      </c>
      <c r="D335" s="15">
        <f t="shared" si="37"/>
        <v>1219.1079923721434</v>
      </c>
      <c r="E335" s="16">
        <f t="shared" si="38"/>
        <v>0</v>
      </c>
      <c r="F335" s="15">
        <f t="shared" si="39"/>
        <v>0</v>
      </c>
      <c r="G335" s="15">
        <f t="shared" si="40"/>
        <v>0</v>
      </c>
      <c r="H335" s="15">
        <f t="shared" si="44"/>
        <v>0</v>
      </c>
      <c r="I335" s="15">
        <f t="shared" si="41"/>
        <v>0</v>
      </c>
      <c r="J335" s="7"/>
      <c r="K335" s="7"/>
    </row>
    <row r="336" spans="1:11">
      <c r="A336" s="11">
        <f t="shared" si="42"/>
        <v>318</v>
      </c>
      <c r="B336" s="14">
        <f t="shared" si="36"/>
        <v>49096</v>
      </c>
      <c r="C336" s="15">
        <f t="shared" si="43"/>
        <v>0</v>
      </c>
      <c r="D336" s="15">
        <f t="shared" si="37"/>
        <v>1219.1079923721434</v>
      </c>
      <c r="E336" s="16">
        <f t="shared" si="38"/>
        <v>0</v>
      </c>
      <c r="F336" s="15">
        <f t="shared" si="39"/>
        <v>0</v>
      </c>
      <c r="G336" s="15">
        <f t="shared" si="40"/>
        <v>0</v>
      </c>
      <c r="H336" s="15">
        <f t="shared" si="44"/>
        <v>0</v>
      </c>
      <c r="I336" s="15">
        <f t="shared" si="41"/>
        <v>0</v>
      </c>
      <c r="J336" s="7"/>
      <c r="K336" s="7"/>
    </row>
    <row r="337" spans="1:11">
      <c r="A337" s="11">
        <f t="shared" si="42"/>
        <v>319</v>
      </c>
      <c r="B337" s="14">
        <f t="shared" si="36"/>
        <v>49126</v>
      </c>
      <c r="C337" s="15">
        <f t="shared" si="43"/>
        <v>0</v>
      </c>
      <c r="D337" s="15">
        <f t="shared" si="37"/>
        <v>1219.1079923721434</v>
      </c>
      <c r="E337" s="16">
        <f t="shared" si="38"/>
        <v>0</v>
      </c>
      <c r="F337" s="15">
        <f t="shared" si="39"/>
        <v>0</v>
      </c>
      <c r="G337" s="15">
        <f t="shared" si="40"/>
        <v>0</v>
      </c>
      <c r="H337" s="15">
        <f t="shared" si="44"/>
        <v>0</v>
      </c>
      <c r="I337" s="15">
        <f t="shared" si="41"/>
        <v>0</v>
      </c>
      <c r="J337" s="7"/>
      <c r="K337" s="7"/>
    </row>
    <row r="338" spans="1:11">
      <c r="A338" s="11">
        <f t="shared" si="42"/>
        <v>320</v>
      </c>
      <c r="B338" s="14">
        <f t="shared" si="36"/>
        <v>49157</v>
      </c>
      <c r="C338" s="15">
        <f t="shared" si="43"/>
        <v>0</v>
      </c>
      <c r="D338" s="15">
        <f t="shared" si="37"/>
        <v>1219.1079923721434</v>
      </c>
      <c r="E338" s="16">
        <f t="shared" si="38"/>
        <v>0</v>
      </c>
      <c r="F338" s="15">
        <f t="shared" si="39"/>
        <v>0</v>
      </c>
      <c r="G338" s="15">
        <f t="shared" si="40"/>
        <v>0</v>
      </c>
      <c r="H338" s="15">
        <f t="shared" si="44"/>
        <v>0</v>
      </c>
      <c r="I338" s="15">
        <f t="shared" si="41"/>
        <v>0</v>
      </c>
      <c r="J338" s="7"/>
      <c r="K338" s="7"/>
    </row>
    <row r="339" spans="1:11">
      <c r="A339" s="11">
        <f t="shared" si="42"/>
        <v>321</v>
      </c>
      <c r="B339" s="14">
        <f t="shared" ref="B339:B378" si="45">IF(Pay_Num&lt;&gt;"",DATE(YEAR(Loan_Start),MONTH(Loan_Start)+(Pay_Num)*12/Num_Pmt_Per_Year,DAY(Loan_Start)),"")</f>
        <v>49188</v>
      </c>
      <c r="C339" s="15">
        <f t="shared" si="43"/>
        <v>0</v>
      </c>
      <c r="D339" s="15">
        <f t="shared" ref="D339:D378" si="46">IF(Pay_Num&lt;&gt;"",Scheduled_Monthly_Payment,"")</f>
        <v>1219.1079923721434</v>
      </c>
      <c r="E339" s="16">
        <f t="shared" ref="E339:E378" si="47">IF(AND(Pay_Num&lt;&gt;"",Sched_Pay+Scheduled_Extra_Payments&lt;Beg_Bal),Scheduled_Extra_Payments,IF(AND(Pay_Num&lt;&gt;"",Beg_Bal-Sched_Pay&gt;0),Beg_Bal-Sched_Pay,IF(Pay_Num&lt;&gt;"",0,"")))</f>
        <v>0</v>
      </c>
      <c r="F339" s="15">
        <f t="shared" ref="F339:F378" si="48">IF(AND(Pay_Num&lt;&gt;"",Sched_Pay+Extra_Pay&lt;Beg_Bal),Sched_Pay+Extra_Pay,IF(Pay_Num&lt;&gt;"",Beg_Bal,""))</f>
        <v>0</v>
      </c>
      <c r="G339" s="15">
        <f t="shared" ref="G339:G378" si="49">IF(Pay_Num&lt;&gt;"",Total_Pay-Int,"")</f>
        <v>0</v>
      </c>
      <c r="H339" s="15">
        <f t="shared" si="44"/>
        <v>0</v>
      </c>
      <c r="I339" s="15">
        <f t="shared" ref="I339:I378" si="50">IF(AND(Pay_Num&lt;&gt;"",Sched_Pay+Extra_Pay&lt;Beg_Bal),Beg_Bal-Princ,IF(Pay_Num&lt;&gt;"",0,""))</f>
        <v>0</v>
      </c>
      <c r="J339" s="7"/>
      <c r="K339" s="7"/>
    </row>
    <row r="340" spans="1:11">
      <c r="A340" s="11">
        <f t="shared" ref="A340:A378" si="51">IF(Values_Entered,A339+1,"")</f>
        <v>322</v>
      </c>
      <c r="B340" s="14">
        <f t="shared" si="45"/>
        <v>49218</v>
      </c>
      <c r="C340" s="15">
        <f t="shared" ref="C340:C378" si="52">IF(Pay_Num&lt;&gt;"",I339,"")</f>
        <v>0</v>
      </c>
      <c r="D340" s="15">
        <f t="shared" si="46"/>
        <v>1219.1079923721434</v>
      </c>
      <c r="E340" s="16">
        <f t="shared" si="47"/>
        <v>0</v>
      </c>
      <c r="F340" s="15">
        <f t="shared" si="48"/>
        <v>0</v>
      </c>
      <c r="G340" s="15">
        <f t="shared" si="49"/>
        <v>0</v>
      </c>
      <c r="H340" s="15">
        <f t="shared" ref="H340:H378" si="53">IF(Pay_Num&lt;&gt;"",Beg_Bal*Interest_Rate/Num_Pmt_Per_Year,"")</f>
        <v>0</v>
      </c>
      <c r="I340" s="15">
        <f t="shared" si="50"/>
        <v>0</v>
      </c>
      <c r="J340" s="7"/>
      <c r="K340" s="7"/>
    </row>
    <row r="341" spans="1:11">
      <c r="A341" s="11">
        <f t="shared" si="51"/>
        <v>323</v>
      </c>
      <c r="B341" s="14">
        <f t="shared" si="45"/>
        <v>49249</v>
      </c>
      <c r="C341" s="15">
        <f t="shared" si="52"/>
        <v>0</v>
      </c>
      <c r="D341" s="15">
        <f t="shared" si="46"/>
        <v>1219.1079923721434</v>
      </c>
      <c r="E341" s="16">
        <f t="shared" si="47"/>
        <v>0</v>
      </c>
      <c r="F341" s="15">
        <f t="shared" si="48"/>
        <v>0</v>
      </c>
      <c r="G341" s="15">
        <f t="shared" si="49"/>
        <v>0</v>
      </c>
      <c r="H341" s="15">
        <f t="shared" si="53"/>
        <v>0</v>
      </c>
      <c r="I341" s="15">
        <f t="shared" si="50"/>
        <v>0</v>
      </c>
      <c r="J341" s="7"/>
      <c r="K341" s="7"/>
    </row>
    <row r="342" spans="1:11">
      <c r="A342" s="11">
        <f t="shared" si="51"/>
        <v>324</v>
      </c>
      <c r="B342" s="14">
        <f t="shared" si="45"/>
        <v>49279</v>
      </c>
      <c r="C342" s="15">
        <f t="shared" si="52"/>
        <v>0</v>
      </c>
      <c r="D342" s="15">
        <f t="shared" si="46"/>
        <v>1219.1079923721434</v>
      </c>
      <c r="E342" s="16">
        <f t="shared" si="47"/>
        <v>0</v>
      </c>
      <c r="F342" s="15">
        <f t="shared" si="48"/>
        <v>0</v>
      </c>
      <c r="G342" s="15">
        <f t="shared" si="49"/>
        <v>0</v>
      </c>
      <c r="H342" s="15">
        <f t="shared" si="53"/>
        <v>0</v>
      </c>
      <c r="I342" s="15">
        <f t="shared" si="50"/>
        <v>0</v>
      </c>
      <c r="J342" s="7"/>
      <c r="K342" s="7"/>
    </row>
    <row r="343" spans="1:11">
      <c r="A343" s="11">
        <f t="shared" si="51"/>
        <v>325</v>
      </c>
      <c r="B343" s="14">
        <f t="shared" si="45"/>
        <v>49310</v>
      </c>
      <c r="C343" s="15">
        <f t="shared" si="52"/>
        <v>0</v>
      </c>
      <c r="D343" s="15">
        <f t="shared" si="46"/>
        <v>1219.1079923721434</v>
      </c>
      <c r="E343" s="16">
        <f t="shared" si="47"/>
        <v>0</v>
      </c>
      <c r="F343" s="15">
        <f t="shared" si="48"/>
        <v>0</v>
      </c>
      <c r="G343" s="15">
        <f t="shared" si="49"/>
        <v>0</v>
      </c>
      <c r="H343" s="15">
        <f t="shared" si="53"/>
        <v>0</v>
      </c>
      <c r="I343" s="15">
        <f t="shared" si="50"/>
        <v>0</v>
      </c>
      <c r="J343" s="7"/>
      <c r="K343" s="7"/>
    </row>
    <row r="344" spans="1:11">
      <c r="A344" s="11">
        <f t="shared" si="51"/>
        <v>326</v>
      </c>
      <c r="B344" s="14">
        <f t="shared" si="45"/>
        <v>49341</v>
      </c>
      <c r="C344" s="15">
        <f t="shared" si="52"/>
        <v>0</v>
      </c>
      <c r="D344" s="15">
        <f t="shared" si="46"/>
        <v>1219.1079923721434</v>
      </c>
      <c r="E344" s="16">
        <f t="shared" si="47"/>
        <v>0</v>
      </c>
      <c r="F344" s="15">
        <f t="shared" si="48"/>
        <v>0</v>
      </c>
      <c r="G344" s="15">
        <f t="shared" si="49"/>
        <v>0</v>
      </c>
      <c r="H344" s="15">
        <f t="shared" si="53"/>
        <v>0</v>
      </c>
      <c r="I344" s="15">
        <f t="shared" si="50"/>
        <v>0</v>
      </c>
      <c r="J344" s="7"/>
      <c r="K344" s="7"/>
    </row>
    <row r="345" spans="1:11">
      <c r="A345" s="11">
        <f t="shared" si="51"/>
        <v>327</v>
      </c>
      <c r="B345" s="14">
        <f t="shared" si="45"/>
        <v>49369</v>
      </c>
      <c r="C345" s="15">
        <f t="shared" si="52"/>
        <v>0</v>
      </c>
      <c r="D345" s="15">
        <f t="shared" si="46"/>
        <v>1219.1079923721434</v>
      </c>
      <c r="E345" s="16">
        <f t="shared" si="47"/>
        <v>0</v>
      </c>
      <c r="F345" s="15">
        <f t="shared" si="48"/>
        <v>0</v>
      </c>
      <c r="G345" s="15">
        <f t="shared" si="49"/>
        <v>0</v>
      </c>
      <c r="H345" s="15">
        <f t="shared" si="53"/>
        <v>0</v>
      </c>
      <c r="I345" s="15">
        <f t="shared" si="50"/>
        <v>0</v>
      </c>
      <c r="J345" s="7"/>
      <c r="K345" s="7"/>
    </row>
    <row r="346" spans="1:11">
      <c r="A346" s="11">
        <f t="shared" si="51"/>
        <v>328</v>
      </c>
      <c r="B346" s="14">
        <f t="shared" si="45"/>
        <v>49400</v>
      </c>
      <c r="C346" s="15">
        <f t="shared" si="52"/>
        <v>0</v>
      </c>
      <c r="D346" s="15">
        <f t="shared" si="46"/>
        <v>1219.1079923721434</v>
      </c>
      <c r="E346" s="16">
        <f t="shared" si="47"/>
        <v>0</v>
      </c>
      <c r="F346" s="15">
        <f t="shared" si="48"/>
        <v>0</v>
      </c>
      <c r="G346" s="15">
        <f t="shared" si="49"/>
        <v>0</v>
      </c>
      <c r="H346" s="15">
        <f t="shared" si="53"/>
        <v>0</v>
      </c>
      <c r="I346" s="15">
        <f t="shared" si="50"/>
        <v>0</v>
      </c>
      <c r="J346" s="7"/>
      <c r="K346" s="7"/>
    </row>
    <row r="347" spans="1:11">
      <c r="A347" s="11">
        <f t="shared" si="51"/>
        <v>329</v>
      </c>
      <c r="B347" s="14">
        <f t="shared" si="45"/>
        <v>49430</v>
      </c>
      <c r="C347" s="15">
        <f t="shared" si="52"/>
        <v>0</v>
      </c>
      <c r="D347" s="15">
        <f t="shared" si="46"/>
        <v>1219.1079923721434</v>
      </c>
      <c r="E347" s="16">
        <f t="shared" si="47"/>
        <v>0</v>
      </c>
      <c r="F347" s="15">
        <f t="shared" si="48"/>
        <v>0</v>
      </c>
      <c r="G347" s="15">
        <f t="shared" si="49"/>
        <v>0</v>
      </c>
      <c r="H347" s="15">
        <f t="shared" si="53"/>
        <v>0</v>
      </c>
      <c r="I347" s="15">
        <f t="shared" si="50"/>
        <v>0</v>
      </c>
      <c r="J347" s="7"/>
      <c r="K347" s="7"/>
    </row>
    <row r="348" spans="1:11">
      <c r="A348" s="11">
        <f t="shared" si="51"/>
        <v>330</v>
      </c>
      <c r="B348" s="14">
        <f t="shared" si="45"/>
        <v>49461</v>
      </c>
      <c r="C348" s="15">
        <f t="shared" si="52"/>
        <v>0</v>
      </c>
      <c r="D348" s="15">
        <f t="shared" si="46"/>
        <v>1219.1079923721434</v>
      </c>
      <c r="E348" s="16">
        <f t="shared" si="47"/>
        <v>0</v>
      </c>
      <c r="F348" s="15">
        <f t="shared" si="48"/>
        <v>0</v>
      </c>
      <c r="G348" s="15">
        <f t="shared" si="49"/>
        <v>0</v>
      </c>
      <c r="H348" s="15">
        <f t="shared" si="53"/>
        <v>0</v>
      </c>
      <c r="I348" s="15">
        <f t="shared" si="50"/>
        <v>0</v>
      </c>
      <c r="J348" s="7"/>
      <c r="K348" s="7"/>
    </row>
    <row r="349" spans="1:11">
      <c r="A349" s="11">
        <f t="shared" si="51"/>
        <v>331</v>
      </c>
      <c r="B349" s="14">
        <f t="shared" si="45"/>
        <v>49491</v>
      </c>
      <c r="C349" s="15">
        <f t="shared" si="52"/>
        <v>0</v>
      </c>
      <c r="D349" s="15">
        <f t="shared" si="46"/>
        <v>1219.1079923721434</v>
      </c>
      <c r="E349" s="16">
        <f t="shared" si="47"/>
        <v>0</v>
      </c>
      <c r="F349" s="15">
        <f t="shared" si="48"/>
        <v>0</v>
      </c>
      <c r="G349" s="15">
        <f t="shared" si="49"/>
        <v>0</v>
      </c>
      <c r="H349" s="15">
        <f t="shared" si="53"/>
        <v>0</v>
      </c>
      <c r="I349" s="15">
        <f t="shared" si="50"/>
        <v>0</v>
      </c>
      <c r="J349" s="7"/>
      <c r="K349" s="7"/>
    </row>
    <row r="350" spans="1:11">
      <c r="A350" s="11">
        <f t="shared" si="51"/>
        <v>332</v>
      </c>
      <c r="B350" s="14">
        <f t="shared" si="45"/>
        <v>49522</v>
      </c>
      <c r="C350" s="15">
        <f t="shared" si="52"/>
        <v>0</v>
      </c>
      <c r="D350" s="15">
        <f t="shared" si="46"/>
        <v>1219.1079923721434</v>
      </c>
      <c r="E350" s="16">
        <f t="shared" si="47"/>
        <v>0</v>
      </c>
      <c r="F350" s="15">
        <f t="shared" si="48"/>
        <v>0</v>
      </c>
      <c r="G350" s="15">
        <f t="shared" si="49"/>
        <v>0</v>
      </c>
      <c r="H350" s="15">
        <f t="shared" si="53"/>
        <v>0</v>
      </c>
      <c r="I350" s="15">
        <f t="shared" si="50"/>
        <v>0</v>
      </c>
      <c r="J350" s="7"/>
      <c r="K350" s="7"/>
    </row>
    <row r="351" spans="1:11">
      <c r="A351" s="11">
        <f t="shared" si="51"/>
        <v>333</v>
      </c>
      <c r="B351" s="14">
        <f t="shared" si="45"/>
        <v>49553</v>
      </c>
      <c r="C351" s="15">
        <f t="shared" si="52"/>
        <v>0</v>
      </c>
      <c r="D351" s="15">
        <f t="shared" si="46"/>
        <v>1219.1079923721434</v>
      </c>
      <c r="E351" s="16">
        <f t="shared" si="47"/>
        <v>0</v>
      </c>
      <c r="F351" s="15">
        <f t="shared" si="48"/>
        <v>0</v>
      </c>
      <c r="G351" s="15">
        <f t="shared" si="49"/>
        <v>0</v>
      </c>
      <c r="H351" s="15">
        <f t="shared" si="53"/>
        <v>0</v>
      </c>
      <c r="I351" s="15">
        <f t="shared" si="50"/>
        <v>0</v>
      </c>
      <c r="J351" s="7"/>
      <c r="K351" s="7"/>
    </row>
    <row r="352" spans="1:11">
      <c r="A352" s="11">
        <f t="shared" si="51"/>
        <v>334</v>
      </c>
      <c r="B352" s="14">
        <f t="shared" si="45"/>
        <v>49583</v>
      </c>
      <c r="C352" s="15">
        <f t="shared" si="52"/>
        <v>0</v>
      </c>
      <c r="D352" s="15">
        <f t="shared" si="46"/>
        <v>1219.1079923721434</v>
      </c>
      <c r="E352" s="16">
        <f t="shared" si="47"/>
        <v>0</v>
      </c>
      <c r="F352" s="15">
        <f t="shared" si="48"/>
        <v>0</v>
      </c>
      <c r="G352" s="15">
        <f t="shared" si="49"/>
        <v>0</v>
      </c>
      <c r="H352" s="15">
        <f t="shared" si="53"/>
        <v>0</v>
      </c>
      <c r="I352" s="15">
        <f t="shared" si="50"/>
        <v>0</v>
      </c>
      <c r="J352" s="7"/>
      <c r="K352" s="7"/>
    </row>
    <row r="353" spans="1:11">
      <c r="A353" s="11">
        <f t="shared" si="51"/>
        <v>335</v>
      </c>
      <c r="B353" s="14">
        <f t="shared" si="45"/>
        <v>49614</v>
      </c>
      <c r="C353" s="15">
        <f t="shared" si="52"/>
        <v>0</v>
      </c>
      <c r="D353" s="15">
        <f t="shared" si="46"/>
        <v>1219.1079923721434</v>
      </c>
      <c r="E353" s="16">
        <f t="shared" si="47"/>
        <v>0</v>
      </c>
      <c r="F353" s="15">
        <f t="shared" si="48"/>
        <v>0</v>
      </c>
      <c r="G353" s="15">
        <f t="shared" si="49"/>
        <v>0</v>
      </c>
      <c r="H353" s="15">
        <f t="shared" si="53"/>
        <v>0</v>
      </c>
      <c r="I353" s="15">
        <f t="shared" si="50"/>
        <v>0</v>
      </c>
      <c r="J353" s="7"/>
      <c r="K353" s="7"/>
    </row>
    <row r="354" spans="1:11">
      <c r="A354" s="11">
        <f t="shared" si="51"/>
        <v>336</v>
      </c>
      <c r="B354" s="14">
        <f t="shared" si="45"/>
        <v>49644</v>
      </c>
      <c r="C354" s="15">
        <f t="shared" si="52"/>
        <v>0</v>
      </c>
      <c r="D354" s="15">
        <f t="shared" si="46"/>
        <v>1219.1079923721434</v>
      </c>
      <c r="E354" s="16">
        <f t="shared" si="47"/>
        <v>0</v>
      </c>
      <c r="F354" s="15">
        <f t="shared" si="48"/>
        <v>0</v>
      </c>
      <c r="G354" s="15">
        <f t="shared" si="49"/>
        <v>0</v>
      </c>
      <c r="H354" s="15">
        <f t="shared" si="53"/>
        <v>0</v>
      </c>
      <c r="I354" s="15">
        <f t="shared" si="50"/>
        <v>0</v>
      </c>
      <c r="J354" s="7"/>
      <c r="K354" s="7"/>
    </row>
    <row r="355" spans="1:11">
      <c r="A355" s="11">
        <f t="shared" si="51"/>
        <v>337</v>
      </c>
      <c r="B355" s="14">
        <f t="shared" si="45"/>
        <v>49675</v>
      </c>
      <c r="C355" s="15">
        <f t="shared" si="52"/>
        <v>0</v>
      </c>
      <c r="D355" s="15">
        <f t="shared" si="46"/>
        <v>1219.1079923721434</v>
      </c>
      <c r="E355" s="16">
        <f t="shared" si="47"/>
        <v>0</v>
      </c>
      <c r="F355" s="15">
        <f t="shared" si="48"/>
        <v>0</v>
      </c>
      <c r="G355" s="15">
        <f t="shared" si="49"/>
        <v>0</v>
      </c>
      <c r="H355" s="15">
        <f t="shared" si="53"/>
        <v>0</v>
      </c>
      <c r="I355" s="15">
        <f t="shared" si="50"/>
        <v>0</v>
      </c>
      <c r="J355" s="7"/>
      <c r="K355" s="7"/>
    </row>
    <row r="356" spans="1:11">
      <c r="A356" s="11">
        <f t="shared" si="51"/>
        <v>338</v>
      </c>
      <c r="B356" s="14">
        <f t="shared" si="45"/>
        <v>49706</v>
      </c>
      <c r="C356" s="15">
        <f t="shared" si="52"/>
        <v>0</v>
      </c>
      <c r="D356" s="15">
        <f t="shared" si="46"/>
        <v>1219.1079923721434</v>
      </c>
      <c r="E356" s="16">
        <f t="shared" si="47"/>
        <v>0</v>
      </c>
      <c r="F356" s="15">
        <f t="shared" si="48"/>
        <v>0</v>
      </c>
      <c r="G356" s="15">
        <f t="shared" si="49"/>
        <v>0</v>
      </c>
      <c r="H356" s="15">
        <f t="shared" si="53"/>
        <v>0</v>
      </c>
      <c r="I356" s="15">
        <f t="shared" si="50"/>
        <v>0</v>
      </c>
      <c r="J356" s="7"/>
      <c r="K356" s="7"/>
    </row>
    <row r="357" spans="1:11">
      <c r="A357" s="11">
        <f t="shared" si="51"/>
        <v>339</v>
      </c>
      <c r="B357" s="14">
        <f t="shared" si="45"/>
        <v>49735</v>
      </c>
      <c r="C357" s="15">
        <f t="shared" si="52"/>
        <v>0</v>
      </c>
      <c r="D357" s="15">
        <f t="shared" si="46"/>
        <v>1219.1079923721434</v>
      </c>
      <c r="E357" s="16">
        <f t="shared" si="47"/>
        <v>0</v>
      </c>
      <c r="F357" s="15">
        <f t="shared" si="48"/>
        <v>0</v>
      </c>
      <c r="G357" s="15">
        <f t="shared" si="49"/>
        <v>0</v>
      </c>
      <c r="H357" s="15">
        <f t="shared" si="53"/>
        <v>0</v>
      </c>
      <c r="I357" s="15">
        <f t="shared" si="50"/>
        <v>0</v>
      </c>
      <c r="J357" s="7"/>
      <c r="K357" s="7"/>
    </row>
    <row r="358" spans="1:11">
      <c r="A358" s="11">
        <f t="shared" si="51"/>
        <v>340</v>
      </c>
      <c r="B358" s="14">
        <f t="shared" si="45"/>
        <v>49766</v>
      </c>
      <c r="C358" s="15">
        <f t="shared" si="52"/>
        <v>0</v>
      </c>
      <c r="D358" s="15">
        <f t="shared" si="46"/>
        <v>1219.1079923721434</v>
      </c>
      <c r="E358" s="16">
        <f t="shared" si="47"/>
        <v>0</v>
      </c>
      <c r="F358" s="15">
        <f t="shared" si="48"/>
        <v>0</v>
      </c>
      <c r="G358" s="15">
        <f t="shared" si="49"/>
        <v>0</v>
      </c>
      <c r="H358" s="15">
        <f t="shared" si="53"/>
        <v>0</v>
      </c>
      <c r="I358" s="15">
        <f t="shared" si="50"/>
        <v>0</v>
      </c>
      <c r="J358" s="7"/>
      <c r="K358" s="7"/>
    </row>
    <row r="359" spans="1:11">
      <c r="A359" s="11">
        <f t="shared" si="51"/>
        <v>341</v>
      </c>
      <c r="B359" s="14">
        <f t="shared" si="45"/>
        <v>49796</v>
      </c>
      <c r="C359" s="15">
        <f t="shared" si="52"/>
        <v>0</v>
      </c>
      <c r="D359" s="15">
        <f t="shared" si="46"/>
        <v>1219.1079923721434</v>
      </c>
      <c r="E359" s="16">
        <f t="shared" si="47"/>
        <v>0</v>
      </c>
      <c r="F359" s="15">
        <f t="shared" si="48"/>
        <v>0</v>
      </c>
      <c r="G359" s="15">
        <f t="shared" si="49"/>
        <v>0</v>
      </c>
      <c r="H359" s="15">
        <f t="shared" si="53"/>
        <v>0</v>
      </c>
      <c r="I359" s="15">
        <f t="shared" si="50"/>
        <v>0</v>
      </c>
      <c r="J359" s="7"/>
      <c r="K359" s="7"/>
    </row>
    <row r="360" spans="1:11">
      <c r="A360" s="11">
        <f t="shared" si="51"/>
        <v>342</v>
      </c>
      <c r="B360" s="14">
        <f t="shared" si="45"/>
        <v>49827</v>
      </c>
      <c r="C360" s="15">
        <f t="shared" si="52"/>
        <v>0</v>
      </c>
      <c r="D360" s="15">
        <f t="shared" si="46"/>
        <v>1219.1079923721434</v>
      </c>
      <c r="E360" s="16">
        <f t="shared" si="47"/>
        <v>0</v>
      </c>
      <c r="F360" s="15">
        <f t="shared" si="48"/>
        <v>0</v>
      </c>
      <c r="G360" s="15">
        <f t="shared" si="49"/>
        <v>0</v>
      </c>
      <c r="H360" s="15">
        <f t="shared" si="53"/>
        <v>0</v>
      </c>
      <c r="I360" s="15">
        <f t="shared" si="50"/>
        <v>0</v>
      </c>
      <c r="J360" s="7"/>
      <c r="K360" s="7"/>
    </row>
    <row r="361" spans="1:11">
      <c r="A361" s="11">
        <f t="shared" si="51"/>
        <v>343</v>
      </c>
      <c r="B361" s="14">
        <f t="shared" si="45"/>
        <v>49857</v>
      </c>
      <c r="C361" s="15">
        <f t="shared" si="52"/>
        <v>0</v>
      </c>
      <c r="D361" s="15">
        <f t="shared" si="46"/>
        <v>1219.1079923721434</v>
      </c>
      <c r="E361" s="16">
        <f t="shared" si="47"/>
        <v>0</v>
      </c>
      <c r="F361" s="15">
        <f t="shared" si="48"/>
        <v>0</v>
      </c>
      <c r="G361" s="15">
        <f t="shared" si="49"/>
        <v>0</v>
      </c>
      <c r="H361" s="15">
        <f t="shared" si="53"/>
        <v>0</v>
      </c>
      <c r="I361" s="15">
        <f t="shared" si="50"/>
        <v>0</v>
      </c>
      <c r="J361" s="7"/>
      <c r="K361" s="7"/>
    </row>
    <row r="362" spans="1:11">
      <c r="A362" s="11">
        <f t="shared" si="51"/>
        <v>344</v>
      </c>
      <c r="B362" s="14">
        <f t="shared" si="45"/>
        <v>49888</v>
      </c>
      <c r="C362" s="15">
        <f t="shared" si="52"/>
        <v>0</v>
      </c>
      <c r="D362" s="15">
        <f t="shared" si="46"/>
        <v>1219.1079923721434</v>
      </c>
      <c r="E362" s="16">
        <f t="shared" si="47"/>
        <v>0</v>
      </c>
      <c r="F362" s="15">
        <f t="shared" si="48"/>
        <v>0</v>
      </c>
      <c r="G362" s="15">
        <f t="shared" si="49"/>
        <v>0</v>
      </c>
      <c r="H362" s="15">
        <f t="shared" si="53"/>
        <v>0</v>
      </c>
      <c r="I362" s="15">
        <f t="shared" si="50"/>
        <v>0</v>
      </c>
      <c r="J362" s="7"/>
      <c r="K362" s="7"/>
    </row>
    <row r="363" spans="1:11">
      <c r="A363" s="11">
        <f t="shared" si="51"/>
        <v>345</v>
      </c>
      <c r="B363" s="14">
        <f t="shared" si="45"/>
        <v>49919</v>
      </c>
      <c r="C363" s="15">
        <f t="shared" si="52"/>
        <v>0</v>
      </c>
      <c r="D363" s="15">
        <f t="shared" si="46"/>
        <v>1219.1079923721434</v>
      </c>
      <c r="E363" s="16">
        <f t="shared" si="47"/>
        <v>0</v>
      </c>
      <c r="F363" s="15">
        <f t="shared" si="48"/>
        <v>0</v>
      </c>
      <c r="G363" s="15">
        <f t="shared" si="49"/>
        <v>0</v>
      </c>
      <c r="H363" s="15">
        <f t="shared" si="53"/>
        <v>0</v>
      </c>
      <c r="I363" s="15">
        <f t="shared" si="50"/>
        <v>0</v>
      </c>
      <c r="J363" s="7"/>
      <c r="K363" s="7"/>
    </row>
    <row r="364" spans="1:11">
      <c r="A364" s="11">
        <f t="shared" si="51"/>
        <v>346</v>
      </c>
      <c r="B364" s="14">
        <f t="shared" si="45"/>
        <v>49949</v>
      </c>
      <c r="C364" s="15">
        <f t="shared" si="52"/>
        <v>0</v>
      </c>
      <c r="D364" s="15">
        <f t="shared" si="46"/>
        <v>1219.1079923721434</v>
      </c>
      <c r="E364" s="16">
        <f t="shared" si="47"/>
        <v>0</v>
      </c>
      <c r="F364" s="15">
        <f t="shared" si="48"/>
        <v>0</v>
      </c>
      <c r="G364" s="15">
        <f t="shared" si="49"/>
        <v>0</v>
      </c>
      <c r="H364" s="15">
        <f t="shared" si="53"/>
        <v>0</v>
      </c>
      <c r="I364" s="15">
        <f t="shared" si="50"/>
        <v>0</v>
      </c>
      <c r="J364" s="7"/>
      <c r="K364" s="7"/>
    </row>
    <row r="365" spans="1:11">
      <c r="A365" s="11">
        <f t="shared" si="51"/>
        <v>347</v>
      </c>
      <c r="B365" s="14">
        <f t="shared" si="45"/>
        <v>49980</v>
      </c>
      <c r="C365" s="15">
        <f t="shared" si="52"/>
        <v>0</v>
      </c>
      <c r="D365" s="15">
        <f t="shared" si="46"/>
        <v>1219.1079923721434</v>
      </c>
      <c r="E365" s="16">
        <f t="shared" si="47"/>
        <v>0</v>
      </c>
      <c r="F365" s="15">
        <f t="shared" si="48"/>
        <v>0</v>
      </c>
      <c r="G365" s="15">
        <f t="shared" si="49"/>
        <v>0</v>
      </c>
      <c r="H365" s="15">
        <f t="shared" si="53"/>
        <v>0</v>
      </c>
      <c r="I365" s="15">
        <f t="shared" si="50"/>
        <v>0</v>
      </c>
      <c r="J365" s="7"/>
      <c r="K365" s="7"/>
    </row>
    <row r="366" spans="1:11">
      <c r="A366" s="11">
        <f t="shared" si="51"/>
        <v>348</v>
      </c>
      <c r="B366" s="14">
        <f t="shared" si="45"/>
        <v>50010</v>
      </c>
      <c r="C366" s="15">
        <f t="shared" si="52"/>
        <v>0</v>
      </c>
      <c r="D366" s="15">
        <f t="shared" si="46"/>
        <v>1219.1079923721434</v>
      </c>
      <c r="E366" s="16">
        <f t="shared" si="47"/>
        <v>0</v>
      </c>
      <c r="F366" s="15">
        <f t="shared" si="48"/>
        <v>0</v>
      </c>
      <c r="G366" s="15">
        <f t="shared" si="49"/>
        <v>0</v>
      </c>
      <c r="H366" s="15">
        <f t="shared" si="53"/>
        <v>0</v>
      </c>
      <c r="I366" s="15">
        <f t="shared" si="50"/>
        <v>0</v>
      </c>
      <c r="J366" s="7"/>
      <c r="K366" s="7"/>
    </row>
    <row r="367" spans="1:11">
      <c r="A367" s="11">
        <f t="shared" si="51"/>
        <v>349</v>
      </c>
      <c r="B367" s="14">
        <f t="shared" si="45"/>
        <v>50041</v>
      </c>
      <c r="C367" s="15">
        <f t="shared" si="52"/>
        <v>0</v>
      </c>
      <c r="D367" s="15">
        <f t="shared" si="46"/>
        <v>1219.1079923721434</v>
      </c>
      <c r="E367" s="16">
        <f t="shared" si="47"/>
        <v>0</v>
      </c>
      <c r="F367" s="15">
        <f t="shared" si="48"/>
        <v>0</v>
      </c>
      <c r="G367" s="15">
        <f t="shared" si="49"/>
        <v>0</v>
      </c>
      <c r="H367" s="15">
        <f t="shared" si="53"/>
        <v>0</v>
      </c>
      <c r="I367" s="15">
        <f t="shared" si="50"/>
        <v>0</v>
      </c>
      <c r="J367" s="7"/>
      <c r="K367" s="7"/>
    </row>
    <row r="368" spans="1:11">
      <c r="A368" s="11">
        <f t="shared" si="51"/>
        <v>350</v>
      </c>
      <c r="B368" s="14">
        <f t="shared" si="45"/>
        <v>50072</v>
      </c>
      <c r="C368" s="15">
        <f t="shared" si="52"/>
        <v>0</v>
      </c>
      <c r="D368" s="15">
        <f t="shared" si="46"/>
        <v>1219.1079923721434</v>
      </c>
      <c r="E368" s="16">
        <f t="shared" si="47"/>
        <v>0</v>
      </c>
      <c r="F368" s="15">
        <f t="shared" si="48"/>
        <v>0</v>
      </c>
      <c r="G368" s="15">
        <f t="shared" si="49"/>
        <v>0</v>
      </c>
      <c r="H368" s="15">
        <f t="shared" si="53"/>
        <v>0</v>
      </c>
      <c r="I368" s="15">
        <f t="shared" si="50"/>
        <v>0</v>
      </c>
      <c r="J368" s="7"/>
      <c r="K368" s="7"/>
    </row>
    <row r="369" spans="1:11">
      <c r="A369" s="11">
        <f t="shared" si="51"/>
        <v>351</v>
      </c>
      <c r="B369" s="14">
        <f t="shared" si="45"/>
        <v>50100</v>
      </c>
      <c r="C369" s="15">
        <f t="shared" si="52"/>
        <v>0</v>
      </c>
      <c r="D369" s="15">
        <f t="shared" si="46"/>
        <v>1219.1079923721434</v>
      </c>
      <c r="E369" s="16">
        <f t="shared" si="47"/>
        <v>0</v>
      </c>
      <c r="F369" s="15">
        <f t="shared" si="48"/>
        <v>0</v>
      </c>
      <c r="G369" s="15">
        <f t="shared" si="49"/>
        <v>0</v>
      </c>
      <c r="H369" s="15">
        <f t="shared" si="53"/>
        <v>0</v>
      </c>
      <c r="I369" s="15">
        <f t="shared" si="50"/>
        <v>0</v>
      </c>
      <c r="J369" s="7"/>
      <c r="K369" s="7"/>
    </row>
    <row r="370" spans="1:11">
      <c r="A370" s="11">
        <f t="shared" si="51"/>
        <v>352</v>
      </c>
      <c r="B370" s="14">
        <f t="shared" si="45"/>
        <v>50131</v>
      </c>
      <c r="C370" s="15">
        <f t="shared" si="52"/>
        <v>0</v>
      </c>
      <c r="D370" s="15">
        <f t="shared" si="46"/>
        <v>1219.1079923721434</v>
      </c>
      <c r="E370" s="16">
        <f t="shared" si="47"/>
        <v>0</v>
      </c>
      <c r="F370" s="15">
        <f t="shared" si="48"/>
        <v>0</v>
      </c>
      <c r="G370" s="15">
        <f t="shared" si="49"/>
        <v>0</v>
      </c>
      <c r="H370" s="15">
        <f t="shared" si="53"/>
        <v>0</v>
      </c>
      <c r="I370" s="15">
        <f t="shared" si="50"/>
        <v>0</v>
      </c>
      <c r="J370" s="7"/>
      <c r="K370" s="7"/>
    </row>
    <row r="371" spans="1:11">
      <c r="A371" s="11">
        <f t="shared" si="51"/>
        <v>353</v>
      </c>
      <c r="B371" s="14">
        <f t="shared" si="45"/>
        <v>50161</v>
      </c>
      <c r="C371" s="15">
        <f t="shared" si="52"/>
        <v>0</v>
      </c>
      <c r="D371" s="15">
        <f t="shared" si="46"/>
        <v>1219.1079923721434</v>
      </c>
      <c r="E371" s="16">
        <f t="shared" si="47"/>
        <v>0</v>
      </c>
      <c r="F371" s="15">
        <f t="shared" si="48"/>
        <v>0</v>
      </c>
      <c r="G371" s="15">
        <f t="shared" si="49"/>
        <v>0</v>
      </c>
      <c r="H371" s="15">
        <f t="shared" si="53"/>
        <v>0</v>
      </c>
      <c r="I371" s="15">
        <f t="shared" si="50"/>
        <v>0</v>
      </c>
      <c r="J371" s="7"/>
      <c r="K371" s="7"/>
    </row>
    <row r="372" spans="1:11">
      <c r="A372" s="11">
        <f t="shared" si="51"/>
        <v>354</v>
      </c>
      <c r="B372" s="14">
        <f t="shared" si="45"/>
        <v>50192</v>
      </c>
      <c r="C372" s="15">
        <f t="shared" si="52"/>
        <v>0</v>
      </c>
      <c r="D372" s="15">
        <f t="shared" si="46"/>
        <v>1219.1079923721434</v>
      </c>
      <c r="E372" s="16">
        <f t="shared" si="47"/>
        <v>0</v>
      </c>
      <c r="F372" s="15">
        <f t="shared" si="48"/>
        <v>0</v>
      </c>
      <c r="G372" s="15">
        <f t="shared" si="49"/>
        <v>0</v>
      </c>
      <c r="H372" s="15">
        <f t="shared" si="53"/>
        <v>0</v>
      </c>
      <c r="I372" s="15">
        <f t="shared" si="50"/>
        <v>0</v>
      </c>
      <c r="J372" s="7"/>
      <c r="K372" s="7"/>
    </row>
    <row r="373" spans="1:11">
      <c r="A373" s="11">
        <f t="shared" si="51"/>
        <v>355</v>
      </c>
      <c r="B373" s="14">
        <f t="shared" si="45"/>
        <v>50222</v>
      </c>
      <c r="C373" s="15">
        <f t="shared" si="52"/>
        <v>0</v>
      </c>
      <c r="D373" s="15">
        <f t="shared" si="46"/>
        <v>1219.1079923721434</v>
      </c>
      <c r="E373" s="16">
        <f t="shared" si="47"/>
        <v>0</v>
      </c>
      <c r="F373" s="15">
        <f t="shared" si="48"/>
        <v>0</v>
      </c>
      <c r="G373" s="15">
        <f t="shared" si="49"/>
        <v>0</v>
      </c>
      <c r="H373" s="15">
        <f t="shared" si="53"/>
        <v>0</v>
      </c>
      <c r="I373" s="15">
        <f t="shared" si="50"/>
        <v>0</v>
      </c>
      <c r="J373" s="7"/>
      <c r="K373" s="7"/>
    </row>
    <row r="374" spans="1:11">
      <c r="A374" s="11">
        <f t="shared" si="51"/>
        <v>356</v>
      </c>
      <c r="B374" s="14">
        <f t="shared" si="45"/>
        <v>50253</v>
      </c>
      <c r="C374" s="15">
        <f t="shared" si="52"/>
        <v>0</v>
      </c>
      <c r="D374" s="15">
        <f t="shared" si="46"/>
        <v>1219.1079923721434</v>
      </c>
      <c r="E374" s="16">
        <f t="shared" si="47"/>
        <v>0</v>
      </c>
      <c r="F374" s="15">
        <f t="shared" si="48"/>
        <v>0</v>
      </c>
      <c r="G374" s="15">
        <f t="shared" si="49"/>
        <v>0</v>
      </c>
      <c r="H374" s="15">
        <f t="shared" si="53"/>
        <v>0</v>
      </c>
      <c r="I374" s="15">
        <f t="shared" si="50"/>
        <v>0</v>
      </c>
      <c r="J374" s="7"/>
      <c r="K374" s="7"/>
    </row>
    <row r="375" spans="1:11">
      <c r="A375" s="11">
        <f t="shared" si="51"/>
        <v>357</v>
      </c>
      <c r="B375" s="14">
        <f t="shared" si="45"/>
        <v>50284</v>
      </c>
      <c r="C375" s="15">
        <f t="shared" si="52"/>
        <v>0</v>
      </c>
      <c r="D375" s="15">
        <f t="shared" si="46"/>
        <v>1219.1079923721434</v>
      </c>
      <c r="E375" s="16">
        <f t="shared" si="47"/>
        <v>0</v>
      </c>
      <c r="F375" s="15">
        <f t="shared" si="48"/>
        <v>0</v>
      </c>
      <c r="G375" s="15">
        <f t="shared" si="49"/>
        <v>0</v>
      </c>
      <c r="H375" s="15">
        <f t="shared" si="53"/>
        <v>0</v>
      </c>
      <c r="I375" s="15">
        <f t="shared" si="50"/>
        <v>0</v>
      </c>
      <c r="J375" s="7"/>
      <c r="K375" s="7"/>
    </row>
    <row r="376" spans="1:11">
      <c r="A376" s="11">
        <f t="shared" si="51"/>
        <v>358</v>
      </c>
      <c r="B376" s="14">
        <f t="shared" si="45"/>
        <v>50314</v>
      </c>
      <c r="C376" s="15">
        <f t="shared" si="52"/>
        <v>0</v>
      </c>
      <c r="D376" s="15">
        <f t="shared" si="46"/>
        <v>1219.1079923721434</v>
      </c>
      <c r="E376" s="16">
        <f t="shared" si="47"/>
        <v>0</v>
      </c>
      <c r="F376" s="15">
        <f t="shared" si="48"/>
        <v>0</v>
      </c>
      <c r="G376" s="15">
        <f t="shared" si="49"/>
        <v>0</v>
      </c>
      <c r="H376" s="15">
        <f t="shared" si="53"/>
        <v>0</v>
      </c>
      <c r="I376" s="15">
        <f t="shared" si="50"/>
        <v>0</v>
      </c>
      <c r="J376" s="7"/>
      <c r="K376" s="7"/>
    </row>
    <row r="377" spans="1:11">
      <c r="A377" s="11">
        <f t="shared" si="51"/>
        <v>359</v>
      </c>
      <c r="B377" s="14">
        <f t="shared" si="45"/>
        <v>50345</v>
      </c>
      <c r="C377" s="15">
        <f t="shared" si="52"/>
        <v>0</v>
      </c>
      <c r="D377" s="15">
        <f t="shared" si="46"/>
        <v>1219.1079923721434</v>
      </c>
      <c r="E377" s="16">
        <f t="shared" si="47"/>
        <v>0</v>
      </c>
      <c r="F377" s="15">
        <f t="shared" si="48"/>
        <v>0</v>
      </c>
      <c r="G377" s="15">
        <f t="shared" si="49"/>
        <v>0</v>
      </c>
      <c r="H377" s="15">
        <f t="shared" si="53"/>
        <v>0</v>
      </c>
      <c r="I377" s="15">
        <f t="shared" si="50"/>
        <v>0</v>
      </c>
      <c r="J377" s="7"/>
      <c r="K377" s="7"/>
    </row>
    <row r="378" spans="1:11">
      <c r="A378" s="11">
        <f t="shared" si="51"/>
        <v>360</v>
      </c>
      <c r="B378" s="14">
        <f t="shared" si="45"/>
        <v>50375</v>
      </c>
      <c r="C378" s="15">
        <f t="shared" si="52"/>
        <v>0</v>
      </c>
      <c r="D378" s="15">
        <f t="shared" si="46"/>
        <v>1219.1079923721434</v>
      </c>
      <c r="E378" s="16">
        <f t="shared" si="47"/>
        <v>0</v>
      </c>
      <c r="F378" s="15">
        <f t="shared" si="48"/>
        <v>0</v>
      </c>
      <c r="G378" s="15">
        <f t="shared" si="49"/>
        <v>0</v>
      </c>
      <c r="H378" s="15">
        <f t="shared" si="53"/>
        <v>0</v>
      </c>
      <c r="I378" s="15">
        <f t="shared" si="50"/>
        <v>0</v>
      </c>
      <c r="J378" s="7"/>
      <c r="K378" s="7"/>
    </row>
    <row r="379" spans="1:11">
      <c r="A379" s="12"/>
      <c r="B379" s="12"/>
      <c r="C379" s="12"/>
      <c r="D379" s="12"/>
      <c r="E379" s="12"/>
      <c r="F379" s="12"/>
      <c r="G379" s="12"/>
      <c r="H379" s="12"/>
      <c r="I379" s="12"/>
      <c r="J379" s="13"/>
    </row>
    <row r="380" spans="1:11">
      <c r="J380" s="13"/>
    </row>
    <row r="381" spans="1:11">
      <c r="J381" s="13"/>
    </row>
    <row r="382" spans="1:11">
      <c r="J382" s="13"/>
    </row>
    <row r="383" spans="1:11">
      <c r="J383" s="13"/>
    </row>
    <row r="384" spans="1:11">
      <c r="J384" s="13"/>
    </row>
    <row r="385" spans="10:10">
      <c r="J385" s="13"/>
    </row>
    <row r="386" spans="10:10">
      <c r="J386" s="13"/>
    </row>
    <row r="387" spans="10:10">
      <c r="J387" s="13"/>
    </row>
    <row r="388" spans="10:10">
      <c r="J388" s="13"/>
    </row>
    <row r="389" spans="10:10">
      <c r="J389" s="13"/>
    </row>
    <row r="390" spans="10:10">
      <c r="J390" s="13"/>
    </row>
    <row r="391" spans="10:10">
      <c r="J391" s="13"/>
    </row>
    <row r="392" spans="10:10">
      <c r="J392" s="13"/>
    </row>
    <row r="393" spans="10:10">
      <c r="J393" s="13"/>
    </row>
    <row r="394" spans="10:10">
      <c r="J394" s="13"/>
    </row>
    <row r="395" spans="10:10">
      <c r="J395" s="13"/>
    </row>
    <row r="396" spans="10:10">
      <c r="J396" s="13"/>
    </row>
    <row r="397" spans="10:10">
      <c r="J397" s="13"/>
    </row>
    <row r="398" spans="10:10">
      <c r="J398" s="13"/>
    </row>
    <row r="399" spans="10:10">
      <c r="J399" s="13"/>
    </row>
    <row r="400" spans="10:10">
      <c r="J400" s="13"/>
    </row>
    <row r="401" spans="10:10">
      <c r="J401" s="13"/>
    </row>
    <row r="402" spans="10:10">
      <c r="J402" s="13"/>
    </row>
    <row r="403" spans="10:10">
      <c r="J403" s="13"/>
    </row>
  </sheetData>
  <sheetProtection selectLockedCells="1"/>
  <mergeCells count="2">
    <mergeCell ref="B4:D4"/>
    <mergeCell ref="F4:H4"/>
  </mergeCells>
  <phoneticPr fontId="0" type="noConversion"/>
  <conditionalFormatting sqref="A19:D378">
    <cfRule type="expression" dxfId="7" priority="1" stopIfTrue="1">
      <formula>IF(ROW(A19)&gt;Last_Row,TRUE, FALSE)</formula>
    </cfRule>
    <cfRule type="expression" dxfId="6" priority="2" stopIfTrue="1">
      <formula>IF(ROW(A19)=Last_Row,TRUE, FALSE)</formula>
    </cfRule>
    <cfRule type="expression" dxfId="5" priority="3" stopIfTrue="1">
      <formula>IF(ROW(A19)&lt;Last_Row,TRUE, FALSE)</formula>
    </cfRule>
  </conditionalFormatting>
  <conditionalFormatting sqref="F19:I378">
    <cfRule type="expression" dxfId="4" priority="4" stopIfTrue="1">
      <formula>IF(ROW(F19)&gt;Last_Row,TRUE, FALSE)</formula>
    </cfRule>
    <cfRule type="expression" dxfId="3" priority="5" stopIfTrue="1">
      <formula>IF(ROW(F19)=Last_Row,TRUE, FALSE)</formula>
    </cfRule>
    <cfRule type="expression" dxfId="2" priority="6" stopIfTrue="1">
      <formula>IF(ROW(F19)&lt;=Last_Row,TRUE, FALSE)</formula>
    </cfRule>
  </conditionalFormatting>
  <conditionalFormatting sqref="E19:E378">
    <cfRule type="expression" dxfId="1" priority="7" stopIfTrue="1">
      <formula>IF(ROW(E19)&gt;Last_Row,TRUE, FALSE)</formula>
    </cfRule>
    <cfRule type="expression" dxfId="0" priority="8" stopIfTrue="1">
      <formula>IF(ROW(E19)=Last_Row,TRUE, FALSE)</formula>
    </cfRule>
  </conditionalFormatting>
  <dataValidations xWindow="528" yWindow="248" count="2">
    <dataValidation type="whole" allowBlank="1" showInputMessage="1" showErrorMessage="1" errorTitle="Années" error="Entrez un nombre entier d'années compris entre 1 et 30." sqref="D7">
      <formula1>1</formula1>
      <formula2>30</formula2>
    </dataValidation>
    <dataValidation type="date" operator="greaterThanOrEqual" allowBlank="1" showInputMessage="1" showErrorMessage="1" errorTitle="Date" error="Entrez une date valide ultérieure ou égale au 1er janvier 1900." sqref="D9 D8">
      <formula1>1</formula1>
    </dataValidation>
  </dataValidations>
  <hyperlinks>
    <hyperlink ref="D1" r:id="rId1" display="http://www.tableau-amortissement.fr"/>
  </hyperlinks>
  <printOptions horizontalCentered="1"/>
  <pageMargins left="0.39370078740157483" right="0.31496062992125984" top="0.39370078740157483" bottom="0.11811023622047245" header="0.51181102362204722" footer="0.51181102362204722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8"/>
  <sheetViews>
    <sheetView topLeftCell="A109" workbookViewId="0">
      <selection activeCell="B1" sqref="B1:B65536"/>
    </sheetView>
  </sheetViews>
  <sheetFormatPr baseColWidth="10" defaultRowHeight="13.2"/>
  <cols>
    <col min="2" max="2" width="23.33203125" customWidth="1"/>
    <col min="3" max="3" width="34.21875" customWidth="1"/>
    <col min="5" max="5" width="18.44140625" customWidth="1"/>
    <col min="7" max="7" width="28" customWidth="1"/>
    <col min="9" max="9" width="16.5546875" customWidth="1"/>
  </cols>
  <sheetData>
    <row r="1" spans="1:8">
      <c r="A1" t="s">
        <v>10</v>
      </c>
      <c r="D1" t="s">
        <v>19</v>
      </c>
    </row>
    <row r="4" spans="1:8">
      <c r="B4" t="s">
        <v>20</v>
      </c>
      <c r="F4" t="s">
        <v>21</v>
      </c>
    </row>
    <row r="5" spans="1:8">
      <c r="C5" t="s">
        <v>11</v>
      </c>
      <c r="D5">
        <v>127528</v>
      </c>
      <c r="G5" t="s">
        <v>13</v>
      </c>
      <c r="H5">
        <v>1125.5200472310178</v>
      </c>
    </row>
    <row r="6" spans="1:8">
      <c r="C6" t="s">
        <v>0</v>
      </c>
      <c r="D6">
        <v>1.15E-2</v>
      </c>
      <c r="G6" t="s">
        <v>14</v>
      </c>
      <c r="H6">
        <v>120</v>
      </c>
    </row>
    <row r="7" spans="1:8">
      <c r="C7" t="s">
        <v>12</v>
      </c>
      <c r="D7">
        <v>10</v>
      </c>
      <c r="G7" t="s">
        <v>14</v>
      </c>
      <c r="H7">
        <v>120</v>
      </c>
    </row>
    <row r="8" spans="1:8">
      <c r="C8" t="s">
        <v>1</v>
      </c>
      <c r="D8">
        <v>12</v>
      </c>
      <c r="G8" t="s">
        <v>2</v>
      </c>
      <c r="H8">
        <v>0</v>
      </c>
    </row>
    <row r="9" spans="1:8">
      <c r="C9" t="s">
        <v>3</v>
      </c>
      <c r="D9" s="44">
        <v>39417</v>
      </c>
      <c r="G9" t="s">
        <v>4</v>
      </c>
      <c r="H9">
        <v>7534.4056677301487</v>
      </c>
    </row>
    <row r="10" spans="1:8">
      <c r="C10" t="s">
        <v>5</v>
      </c>
      <c r="D10">
        <v>0</v>
      </c>
    </row>
    <row r="12" spans="1:8">
      <c r="B12" t="s">
        <v>22</v>
      </c>
      <c r="C12" t="s">
        <v>23</v>
      </c>
    </row>
    <row r="13" spans="1:8">
      <c r="C13" t="s">
        <v>25</v>
      </c>
    </row>
    <row r="14" spans="1:8">
      <c r="C14" t="s">
        <v>24</v>
      </c>
    </row>
    <row r="17" spans="1:9" ht="30">
      <c r="A17" s="45" t="s">
        <v>15</v>
      </c>
      <c r="B17" s="45" t="s">
        <v>6</v>
      </c>
      <c r="C17" s="45" t="s">
        <v>7</v>
      </c>
      <c r="D17" s="45" t="s">
        <v>13</v>
      </c>
      <c r="E17" s="45" t="s">
        <v>8</v>
      </c>
      <c r="F17" s="45" t="s">
        <v>18</v>
      </c>
      <c r="G17" s="45" t="s">
        <v>16</v>
      </c>
      <c r="H17" s="45" t="s">
        <v>9</v>
      </c>
      <c r="I17" s="45" t="s">
        <v>17</v>
      </c>
    </row>
    <row r="19" spans="1:9">
      <c r="A19">
        <v>1</v>
      </c>
      <c r="B19" s="44">
        <v>39448</v>
      </c>
      <c r="C19" s="43">
        <v>127528</v>
      </c>
      <c r="D19" s="43">
        <v>1125.5200472310178</v>
      </c>
      <c r="E19" s="43">
        <v>0</v>
      </c>
      <c r="F19" s="43">
        <v>1125.5200472310178</v>
      </c>
      <c r="G19" s="43">
        <v>1003.3057138976844</v>
      </c>
      <c r="H19" s="43">
        <v>122.21433333333333</v>
      </c>
      <c r="I19" s="43">
        <v>126524.69428610231</v>
      </c>
    </row>
    <row r="20" spans="1:9">
      <c r="A20">
        <v>2</v>
      </c>
      <c r="B20" s="44">
        <v>39479</v>
      </c>
      <c r="C20" s="43">
        <v>126524.69428610231</v>
      </c>
      <c r="D20" s="43">
        <v>1125.5200472310178</v>
      </c>
      <c r="E20" s="43">
        <v>0</v>
      </c>
      <c r="F20" s="43">
        <v>1125.5200472310178</v>
      </c>
      <c r="G20" s="43">
        <v>1004.2672152068365</v>
      </c>
      <c r="H20" s="43">
        <v>121.25283202418137</v>
      </c>
      <c r="I20" s="43">
        <v>125520.42707089547</v>
      </c>
    </row>
    <row r="21" spans="1:9">
      <c r="A21">
        <v>3</v>
      </c>
      <c r="B21" s="44">
        <v>39508</v>
      </c>
      <c r="C21" s="43">
        <v>125520.42707089547</v>
      </c>
      <c r="D21" s="43">
        <v>1125.5200472310178</v>
      </c>
      <c r="E21" s="43">
        <v>0</v>
      </c>
      <c r="F21" s="43">
        <v>1125.5200472310178</v>
      </c>
      <c r="G21" s="43">
        <v>1005.2296379547429</v>
      </c>
      <c r="H21" s="43">
        <v>120.29040927627483</v>
      </c>
      <c r="I21" s="43">
        <v>124515.19743294072</v>
      </c>
    </row>
    <row r="22" spans="1:9">
      <c r="A22">
        <v>4</v>
      </c>
      <c r="B22" s="44">
        <v>39539</v>
      </c>
      <c r="C22" s="43">
        <v>124515.19743294072</v>
      </c>
      <c r="D22" s="43">
        <v>1125.5200472310178</v>
      </c>
      <c r="E22" s="43">
        <v>0</v>
      </c>
      <c r="F22" s="43">
        <v>1125.5200472310178</v>
      </c>
      <c r="G22" s="43">
        <v>1006.1929830244496</v>
      </c>
      <c r="H22" s="43">
        <v>119.3270642065682</v>
      </c>
      <c r="I22" s="43">
        <v>123509.00444991628</v>
      </c>
    </row>
    <row r="23" spans="1:9">
      <c r="A23">
        <v>5</v>
      </c>
      <c r="B23" s="44">
        <v>39569</v>
      </c>
      <c r="C23" s="43">
        <v>123509.00444991628</v>
      </c>
      <c r="D23" s="43">
        <v>1125.5200472310178</v>
      </c>
      <c r="E23" s="43">
        <v>0</v>
      </c>
      <c r="F23" s="43">
        <v>1125.5200472310178</v>
      </c>
      <c r="G23" s="43">
        <v>1007.157251299848</v>
      </c>
      <c r="H23" s="43">
        <v>118.36279593116977</v>
      </c>
      <c r="I23" s="43">
        <v>122501.84719861642</v>
      </c>
    </row>
    <row r="24" spans="1:9">
      <c r="A24">
        <v>6</v>
      </c>
      <c r="B24" s="44">
        <v>39600</v>
      </c>
      <c r="C24" s="43">
        <v>122501.84719861642</v>
      </c>
      <c r="D24" s="43">
        <v>1125.5200472310178</v>
      </c>
      <c r="E24" s="43">
        <v>0</v>
      </c>
      <c r="F24" s="43">
        <v>1125.5200472310178</v>
      </c>
      <c r="G24" s="43">
        <v>1008.122443665677</v>
      </c>
      <c r="H24" s="43">
        <v>117.39760356534073</v>
      </c>
      <c r="I24" s="43">
        <v>121493.72475495074</v>
      </c>
    </row>
    <row r="25" spans="1:9">
      <c r="A25">
        <v>7</v>
      </c>
      <c r="B25" s="44">
        <v>39630</v>
      </c>
      <c r="C25" s="43">
        <v>121493.72475495074</v>
      </c>
      <c r="D25" s="43">
        <v>1125.5200472310178</v>
      </c>
      <c r="E25" s="43">
        <v>0</v>
      </c>
      <c r="F25" s="43">
        <v>1125.5200472310178</v>
      </c>
      <c r="G25" s="43">
        <v>1009.0885610075234</v>
      </c>
      <c r="H25" s="43">
        <v>116.43148622349446</v>
      </c>
      <c r="I25" s="43">
        <v>120484.63619394322</v>
      </c>
    </row>
    <row r="26" spans="1:9">
      <c r="A26">
        <v>8</v>
      </c>
      <c r="B26" s="44">
        <v>39661</v>
      </c>
      <c r="C26" s="43">
        <v>120484.63619394322</v>
      </c>
      <c r="D26" s="43">
        <v>1125.5200472310178</v>
      </c>
      <c r="E26" s="43">
        <v>0</v>
      </c>
      <c r="F26" s="43">
        <v>1125.5200472310178</v>
      </c>
      <c r="G26" s="43">
        <v>1010.0556042118221</v>
      </c>
      <c r="H26" s="43">
        <v>115.46444301919558</v>
      </c>
      <c r="I26" s="43">
        <v>119474.5805897314</v>
      </c>
    </row>
    <row r="27" spans="1:9">
      <c r="A27">
        <v>9</v>
      </c>
      <c r="B27" s="44">
        <v>39692</v>
      </c>
      <c r="C27" s="43">
        <v>119474.5805897314</v>
      </c>
      <c r="D27" s="43">
        <v>1125.5200472310178</v>
      </c>
      <c r="E27" s="43">
        <v>0</v>
      </c>
      <c r="F27" s="43">
        <v>1125.5200472310178</v>
      </c>
      <c r="G27" s="43">
        <v>1011.0235741658585</v>
      </c>
      <c r="H27" s="43">
        <v>114.49647306515925</v>
      </c>
      <c r="I27" s="43">
        <v>118463.55701556554</v>
      </c>
    </row>
    <row r="28" spans="1:9">
      <c r="A28">
        <v>10</v>
      </c>
      <c r="B28" s="44">
        <v>39722</v>
      </c>
      <c r="C28" s="43">
        <v>118463.55701556554</v>
      </c>
      <c r="D28" s="43">
        <v>1125.5200472310178</v>
      </c>
      <c r="E28" s="43">
        <v>0</v>
      </c>
      <c r="F28" s="43">
        <v>1125.5200472310178</v>
      </c>
      <c r="G28" s="43">
        <v>1011.9924717577675</v>
      </c>
      <c r="H28" s="43">
        <v>113.52757547325031</v>
      </c>
      <c r="I28" s="43">
        <v>117451.56454380778</v>
      </c>
    </row>
    <row r="29" spans="1:9">
      <c r="A29">
        <v>11</v>
      </c>
      <c r="B29" s="44">
        <v>39753</v>
      </c>
      <c r="C29" s="43">
        <v>117451.56454380778</v>
      </c>
      <c r="D29" s="43">
        <v>1125.5200472310178</v>
      </c>
      <c r="E29" s="43">
        <v>0</v>
      </c>
      <c r="F29" s="43">
        <v>1125.5200472310178</v>
      </c>
      <c r="G29" s="43">
        <v>1012.9622978765353</v>
      </c>
      <c r="H29" s="43">
        <v>112.55774935448245</v>
      </c>
      <c r="I29" s="43">
        <v>116438.60224593124</v>
      </c>
    </row>
    <row r="30" spans="1:9">
      <c r="A30">
        <v>12</v>
      </c>
      <c r="B30" s="44">
        <v>39783</v>
      </c>
      <c r="C30" s="43">
        <v>116438.60224593124</v>
      </c>
      <c r="D30" s="43">
        <v>1125.5200472310178</v>
      </c>
      <c r="E30" s="43">
        <v>0</v>
      </c>
      <c r="F30" s="43">
        <v>1125.5200472310178</v>
      </c>
      <c r="G30" s="43">
        <v>1013.9330534120004</v>
      </c>
      <c r="H30" s="43">
        <v>111.58699381901744</v>
      </c>
      <c r="I30" s="43">
        <v>115424.66919251924</v>
      </c>
    </row>
    <row r="31" spans="1:9">
      <c r="A31">
        <v>13</v>
      </c>
      <c r="B31" s="44">
        <v>39814</v>
      </c>
      <c r="C31" s="43">
        <v>115424.66919251924</v>
      </c>
      <c r="D31" s="43">
        <v>1125.5200472310178</v>
      </c>
      <c r="E31" s="43">
        <v>0</v>
      </c>
      <c r="F31" s="43">
        <v>1125.5200472310178</v>
      </c>
      <c r="G31" s="43">
        <v>1014.9047392548534</v>
      </c>
      <c r="H31" s="43">
        <v>110.61530797616427</v>
      </c>
      <c r="I31" s="43">
        <v>114409.76445326439</v>
      </c>
    </row>
    <row r="32" spans="1:9">
      <c r="A32">
        <v>14</v>
      </c>
      <c r="B32" s="44">
        <v>39845</v>
      </c>
      <c r="C32" s="43">
        <v>114409.76445326439</v>
      </c>
      <c r="D32" s="43">
        <v>1125.5200472310178</v>
      </c>
      <c r="E32" s="43">
        <v>0</v>
      </c>
      <c r="F32" s="43">
        <v>1125.5200472310178</v>
      </c>
      <c r="G32" s="43">
        <v>1015.8773562966394</v>
      </c>
      <c r="H32" s="43">
        <v>109.64269093437838</v>
      </c>
      <c r="I32" s="43">
        <v>113393.88709696775</v>
      </c>
    </row>
    <row r="33" spans="1:9">
      <c r="A33">
        <v>15</v>
      </c>
      <c r="B33" s="44">
        <v>39873</v>
      </c>
      <c r="C33" s="43">
        <v>113393.88709696775</v>
      </c>
      <c r="D33" s="43">
        <v>1125.5200472310178</v>
      </c>
      <c r="E33" s="43">
        <v>0</v>
      </c>
      <c r="F33" s="43">
        <v>1125.5200472310178</v>
      </c>
      <c r="G33" s="43">
        <v>1016.8509054297569</v>
      </c>
      <c r="H33" s="43">
        <v>108.66914180126076</v>
      </c>
      <c r="I33" s="43">
        <v>112377.03619153799</v>
      </c>
    </row>
    <row r="34" spans="1:9">
      <c r="A34">
        <v>16</v>
      </c>
      <c r="B34" s="44">
        <v>39904</v>
      </c>
      <c r="C34" s="43">
        <v>112377.03619153799</v>
      </c>
      <c r="D34" s="43">
        <v>1125.5200472310178</v>
      </c>
      <c r="E34" s="43">
        <v>0</v>
      </c>
      <c r="F34" s="43">
        <v>1125.5200472310178</v>
      </c>
      <c r="G34" s="43">
        <v>1017.8253875474605</v>
      </c>
      <c r="H34" s="43">
        <v>107.69465968355723</v>
      </c>
      <c r="I34" s="43">
        <v>111359.21080399053</v>
      </c>
    </row>
    <row r="35" spans="1:9">
      <c r="A35">
        <v>17</v>
      </c>
      <c r="B35" s="44">
        <v>39934</v>
      </c>
      <c r="C35" s="43">
        <v>111359.21080399053</v>
      </c>
      <c r="D35" s="43">
        <v>1125.5200472310178</v>
      </c>
      <c r="E35" s="43">
        <v>0</v>
      </c>
      <c r="F35" s="43">
        <v>1125.5200472310178</v>
      </c>
      <c r="G35" s="43">
        <v>1018.8008035438602</v>
      </c>
      <c r="H35" s="43">
        <v>106.71924368715759</v>
      </c>
      <c r="I35" s="43">
        <v>110340.41000044667</v>
      </c>
    </row>
    <row r="36" spans="1:9">
      <c r="A36">
        <v>18</v>
      </c>
      <c r="B36" s="44">
        <v>39965</v>
      </c>
      <c r="C36" s="43">
        <v>110340.41000044667</v>
      </c>
      <c r="D36" s="43">
        <v>1125.5200472310178</v>
      </c>
      <c r="E36" s="43">
        <v>0</v>
      </c>
      <c r="F36" s="43">
        <v>1125.5200472310178</v>
      </c>
      <c r="G36" s="43">
        <v>1019.777154313923</v>
      </c>
      <c r="H36" s="43">
        <v>105.74289291709472</v>
      </c>
      <c r="I36" s="43">
        <v>109320.63284613275</v>
      </c>
    </row>
    <row r="37" spans="1:9">
      <c r="A37">
        <v>19</v>
      </c>
      <c r="B37" s="44">
        <v>39995</v>
      </c>
      <c r="C37" s="43">
        <v>109320.63284613275</v>
      </c>
      <c r="D37" s="43">
        <v>1125.5200472310178</v>
      </c>
      <c r="E37" s="43">
        <v>0</v>
      </c>
      <c r="F37" s="43">
        <v>1125.5200472310178</v>
      </c>
      <c r="G37" s="43">
        <v>1020.7544407534739</v>
      </c>
      <c r="H37" s="43">
        <v>104.76560647754388</v>
      </c>
      <c r="I37" s="43">
        <v>108299.87840537928</v>
      </c>
    </row>
    <row r="38" spans="1:9">
      <c r="A38">
        <v>20</v>
      </c>
      <c r="B38" s="44">
        <v>40026</v>
      </c>
      <c r="C38" s="43">
        <v>108299.87840537928</v>
      </c>
      <c r="D38" s="43">
        <v>1125.5200472310178</v>
      </c>
      <c r="E38" s="43">
        <v>0</v>
      </c>
      <c r="F38" s="43">
        <v>1125.5200472310178</v>
      </c>
      <c r="G38" s="43">
        <v>1021.7326637591959</v>
      </c>
      <c r="H38" s="43">
        <v>103.7873834718218</v>
      </c>
      <c r="I38" s="43">
        <v>107278.14574162009</v>
      </c>
    </row>
    <row r="39" spans="1:9">
      <c r="A39">
        <v>21</v>
      </c>
      <c r="B39" s="44">
        <v>40057</v>
      </c>
      <c r="C39" s="43">
        <v>107278.14574162009</v>
      </c>
      <c r="D39" s="43">
        <v>1125.5200472310178</v>
      </c>
      <c r="E39" s="43">
        <v>0</v>
      </c>
      <c r="F39" s="43">
        <v>1125.5200472310178</v>
      </c>
      <c r="G39" s="43">
        <v>1022.7118242286318</v>
      </c>
      <c r="H39" s="43">
        <v>102.8082230023859</v>
      </c>
      <c r="I39" s="43">
        <v>106255.43391739145</v>
      </c>
    </row>
    <row r="40" spans="1:9">
      <c r="A40">
        <v>22</v>
      </c>
      <c r="B40" s="44">
        <v>40087</v>
      </c>
      <c r="C40" s="43">
        <v>106255.43391739145</v>
      </c>
      <c r="D40" s="43">
        <v>1125.5200472310178</v>
      </c>
      <c r="E40" s="43">
        <v>0</v>
      </c>
      <c r="F40" s="43">
        <v>1125.5200472310178</v>
      </c>
      <c r="G40" s="43">
        <v>1023.6919230601843</v>
      </c>
      <c r="H40" s="43">
        <v>101.82812417083346</v>
      </c>
      <c r="I40" s="43">
        <v>105231.74199433127</v>
      </c>
    </row>
    <row r="41" spans="1:9">
      <c r="A41">
        <v>23</v>
      </c>
      <c r="B41" s="44">
        <v>40118</v>
      </c>
      <c r="C41" s="43">
        <v>105231.74199433127</v>
      </c>
      <c r="D41" s="43">
        <v>1125.5200472310178</v>
      </c>
      <c r="E41" s="43">
        <v>0</v>
      </c>
      <c r="F41" s="43">
        <v>1125.5200472310178</v>
      </c>
      <c r="G41" s="43">
        <v>1024.6729611531171</v>
      </c>
      <c r="H41" s="43">
        <v>100.84708607790081</v>
      </c>
      <c r="I41" s="43">
        <v>104207.06903317815</v>
      </c>
    </row>
    <row r="42" spans="1:9">
      <c r="A42">
        <v>24</v>
      </c>
      <c r="B42" s="44">
        <v>40148</v>
      </c>
      <c r="C42" s="43">
        <v>104207.06903317815</v>
      </c>
      <c r="D42" s="43">
        <v>1125.5200472310178</v>
      </c>
      <c r="E42" s="43">
        <v>0</v>
      </c>
      <c r="F42" s="43">
        <v>1125.5200472310178</v>
      </c>
      <c r="G42" s="43">
        <v>1025.6549394075553</v>
      </c>
      <c r="H42" s="43">
        <v>99.865107823462395</v>
      </c>
      <c r="I42" s="43">
        <v>103181.4140937706</v>
      </c>
    </row>
    <row r="43" spans="1:9">
      <c r="A43">
        <v>25</v>
      </c>
      <c r="B43" s="44">
        <v>40179</v>
      </c>
      <c r="C43" s="43">
        <v>103181.4140937706</v>
      </c>
      <c r="D43" s="43">
        <v>1125.5200472310178</v>
      </c>
      <c r="E43" s="43">
        <v>0</v>
      </c>
      <c r="F43" s="43">
        <v>1125.5200472310178</v>
      </c>
      <c r="G43" s="43">
        <v>1026.6378587244876</v>
      </c>
      <c r="H43" s="43">
        <v>98.882188506530156</v>
      </c>
      <c r="I43" s="43">
        <v>102154.77623504611</v>
      </c>
    </row>
    <row r="44" spans="1:9">
      <c r="A44">
        <v>26</v>
      </c>
      <c r="B44" s="44">
        <v>40210</v>
      </c>
      <c r="C44" s="43">
        <v>102154.77623504611</v>
      </c>
      <c r="D44" s="43">
        <v>1125.5200472310178</v>
      </c>
      <c r="E44" s="43">
        <v>0</v>
      </c>
      <c r="F44" s="43">
        <v>1125.5200472310178</v>
      </c>
      <c r="G44" s="43">
        <v>1027.6217200057652</v>
      </c>
      <c r="H44" s="43">
        <v>97.898327225252515</v>
      </c>
      <c r="I44" s="43">
        <v>101127.15451504035</v>
      </c>
    </row>
    <row r="45" spans="1:9">
      <c r="A45">
        <v>27</v>
      </c>
      <c r="B45" s="44">
        <v>40238</v>
      </c>
      <c r="C45" s="43">
        <v>101127.15451504035</v>
      </c>
      <c r="D45" s="43">
        <v>1125.5200472310178</v>
      </c>
      <c r="E45" s="43">
        <v>0</v>
      </c>
      <c r="F45" s="43">
        <v>1125.5200472310178</v>
      </c>
      <c r="G45" s="43">
        <v>1028.6065241541041</v>
      </c>
      <c r="H45" s="43">
        <v>96.913523076913677</v>
      </c>
      <c r="I45" s="43">
        <v>100098.54799088625</v>
      </c>
    </row>
    <row r="46" spans="1:9">
      <c r="A46">
        <v>28</v>
      </c>
      <c r="B46" s="44">
        <v>40269</v>
      </c>
      <c r="C46" s="43">
        <v>100098.54799088625</v>
      </c>
      <c r="D46" s="43">
        <v>1125.5200472310178</v>
      </c>
      <c r="E46" s="43">
        <v>0</v>
      </c>
      <c r="F46" s="43">
        <v>1125.5200472310178</v>
      </c>
      <c r="G46" s="43">
        <v>1029.592272073085</v>
      </c>
      <c r="H46" s="43">
        <v>95.927775157932658</v>
      </c>
      <c r="I46" s="43">
        <v>99068.955718813158</v>
      </c>
    </row>
    <row r="47" spans="1:9">
      <c r="A47">
        <v>29</v>
      </c>
      <c r="B47" s="44">
        <v>40299</v>
      </c>
      <c r="C47" s="43">
        <v>99068.955718813158</v>
      </c>
      <c r="D47" s="43">
        <v>1125.5200472310178</v>
      </c>
      <c r="E47" s="43">
        <v>0</v>
      </c>
      <c r="F47" s="43">
        <v>1125.5200472310178</v>
      </c>
      <c r="G47" s="43">
        <v>1030.5789646671551</v>
      </c>
      <c r="H47" s="43">
        <v>94.941082563862608</v>
      </c>
      <c r="I47" s="43">
        <v>98038.376754145997</v>
      </c>
    </row>
    <row r="48" spans="1:9">
      <c r="A48">
        <v>30</v>
      </c>
      <c r="B48" s="44">
        <v>40330</v>
      </c>
      <c r="C48" s="43">
        <v>98038.376754145997</v>
      </c>
      <c r="D48" s="43">
        <v>1125.5200472310178</v>
      </c>
      <c r="E48" s="43">
        <v>0</v>
      </c>
      <c r="F48" s="43">
        <v>1125.5200472310178</v>
      </c>
      <c r="G48" s="43">
        <v>1031.5666028416279</v>
      </c>
      <c r="H48" s="43">
        <v>93.953444389389915</v>
      </c>
      <c r="I48" s="43">
        <v>97006.810151304366</v>
      </c>
    </row>
    <row r="49" spans="1:9">
      <c r="A49">
        <v>31</v>
      </c>
      <c r="B49" s="44">
        <v>40360</v>
      </c>
      <c r="C49" s="43">
        <v>97006.810151304366</v>
      </c>
      <c r="D49" s="43">
        <v>1125.5200472310178</v>
      </c>
      <c r="E49" s="43">
        <v>0</v>
      </c>
      <c r="F49" s="43">
        <v>1125.5200472310178</v>
      </c>
      <c r="G49" s="43">
        <v>1032.5551875026845</v>
      </c>
      <c r="H49" s="43">
        <v>92.964859728333352</v>
      </c>
      <c r="I49" s="43">
        <v>95974.254963801679</v>
      </c>
    </row>
    <row r="50" spans="1:9">
      <c r="A50">
        <v>32</v>
      </c>
      <c r="B50" s="44">
        <v>40391</v>
      </c>
      <c r="C50" s="43">
        <v>95974.254963801679</v>
      </c>
      <c r="D50" s="43">
        <v>1125.5200472310178</v>
      </c>
      <c r="E50" s="43">
        <v>0</v>
      </c>
      <c r="F50" s="43">
        <v>1125.5200472310178</v>
      </c>
      <c r="G50" s="43">
        <v>1033.5447195573745</v>
      </c>
      <c r="H50" s="43">
        <v>91.975327673643278</v>
      </c>
      <c r="I50" s="43">
        <v>94940.710244244299</v>
      </c>
    </row>
    <row r="51" spans="1:9">
      <c r="A51">
        <v>33</v>
      </c>
      <c r="B51" s="44">
        <v>40422</v>
      </c>
      <c r="C51" s="43">
        <v>94940.710244244299</v>
      </c>
      <c r="D51" s="43">
        <v>1125.5200472310178</v>
      </c>
      <c r="E51" s="43">
        <v>0</v>
      </c>
      <c r="F51" s="43">
        <v>1125.5200472310178</v>
      </c>
      <c r="G51" s="43">
        <v>1034.5351999136169</v>
      </c>
      <c r="H51" s="43">
        <v>90.984847317400792</v>
      </c>
      <c r="I51" s="43">
        <v>93906.175044330681</v>
      </c>
    </row>
    <row r="52" spans="1:9">
      <c r="A52">
        <v>34</v>
      </c>
      <c r="B52" s="44">
        <v>40452</v>
      </c>
      <c r="C52" s="43">
        <v>93906.175044330681</v>
      </c>
      <c r="D52" s="43">
        <v>1125.5200472310178</v>
      </c>
      <c r="E52" s="43">
        <v>0</v>
      </c>
      <c r="F52" s="43">
        <v>1125.5200472310178</v>
      </c>
      <c r="G52" s="43">
        <v>1035.5266294802009</v>
      </c>
      <c r="H52" s="43">
        <v>89.993417750816903</v>
      </c>
      <c r="I52" s="43">
        <v>92870.648414850482</v>
      </c>
    </row>
    <row r="53" spans="1:9">
      <c r="A53">
        <v>35</v>
      </c>
      <c r="B53" s="44">
        <v>40483</v>
      </c>
      <c r="C53" s="43">
        <v>92870.648414850482</v>
      </c>
      <c r="D53" s="43">
        <v>1125.5200472310178</v>
      </c>
      <c r="E53" s="43">
        <v>0</v>
      </c>
      <c r="F53" s="43">
        <v>1125.5200472310178</v>
      </c>
      <c r="G53" s="43">
        <v>1036.519009166786</v>
      </c>
      <c r="H53" s="43">
        <v>89.001038064231707</v>
      </c>
      <c r="I53" s="43">
        <v>91834.129405683692</v>
      </c>
    </row>
    <row r="54" spans="1:9">
      <c r="A54">
        <v>36</v>
      </c>
      <c r="B54" s="44">
        <v>40513</v>
      </c>
      <c r="C54" s="43">
        <v>91834.129405683692</v>
      </c>
      <c r="D54" s="43">
        <v>1125.5200472310178</v>
      </c>
      <c r="E54" s="43">
        <v>0</v>
      </c>
      <c r="F54" s="43">
        <v>1125.5200472310178</v>
      </c>
      <c r="G54" s="43">
        <v>1037.5123398839041</v>
      </c>
      <c r="H54" s="43">
        <v>88.007707347113538</v>
      </c>
      <c r="I54" s="43">
        <v>90796.617065799786</v>
      </c>
    </row>
    <row r="55" spans="1:9">
      <c r="A55">
        <v>37</v>
      </c>
      <c r="B55" s="44">
        <v>40544</v>
      </c>
      <c r="C55" s="43">
        <v>90796.617065799786</v>
      </c>
      <c r="D55" s="43">
        <v>1125.5200472310178</v>
      </c>
      <c r="E55" s="43">
        <v>0</v>
      </c>
      <c r="F55" s="43">
        <v>1125.5200472310178</v>
      </c>
      <c r="G55" s="43">
        <v>1038.5066225429596</v>
      </c>
      <c r="H55" s="43">
        <v>87.013424688058123</v>
      </c>
      <c r="I55" s="43">
        <v>89758.110443256825</v>
      </c>
    </row>
    <row r="56" spans="1:9">
      <c r="A56">
        <v>38</v>
      </c>
      <c r="B56" s="44">
        <v>40575</v>
      </c>
      <c r="C56" s="43">
        <v>89758.110443256825</v>
      </c>
      <c r="D56" s="43">
        <v>1125.5200472310178</v>
      </c>
      <c r="E56" s="43">
        <v>0</v>
      </c>
      <c r="F56" s="43">
        <v>1125.5200472310178</v>
      </c>
      <c r="G56" s="43">
        <v>1039.50185805623</v>
      </c>
      <c r="H56" s="43">
        <v>86.018189174787793</v>
      </c>
      <c r="I56" s="43">
        <v>88718.608585200593</v>
      </c>
    </row>
    <row r="57" spans="1:9">
      <c r="A57">
        <v>39</v>
      </c>
      <c r="B57" s="44">
        <v>40603</v>
      </c>
      <c r="C57" s="43">
        <v>88718.608585200593</v>
      </c>
      <c r="D57" s="43">
        <v>1125.5200472310178</v>
      </c>
      <c r="E57" s="43">
        <v>0</v>
      </c>
      <c r="F57" s="43">
        <v>1125.5200472310178</v>
      </c>
      <c r="G57" s="43">
        <v>1040.4980473368671</v>
      </c>
      <c r="H57" s="43">
        <v>85.021999894150568</v>
      </c>
      <c r="I57" s="43">
        <v>87678.110537863729</v>
      </c>
    </row>
    <row r="58" spans="1:9">
      <c r="A58">
        <v>40</v>
      </c>
      <c r="B58" s="44">
        <v>40634</v>
      </c>
      <c r="C58" s="43">
        <v>87678.110537863729</v>
      </c>
      <c r="D58" s="43">
        <v>1125.5200472310178</v>
      </c>
      <c r="E58" s="43">
        <v>0</v>
      </c>
      <c r="F58" s="43">
        <v>1125.5200472310178</v>
      </c>
      <c r="G58" s="43">
        <v>1041.4951912988984</v>
      </c>
      <c r="H58" s="43">
        <v>84.024855932119408</v>
      </c>
      <c r="I58" s="43">
        <v>86636.615346564824</v>
      </c>
    </row>
    <row r="59" spans="1:9">
      <c r="A59">
        <v>41</v>
      </c>
      <c r="B59" s="44">
        <v>40664</v>
      </c>
      <c r="C59" s="43">
        <v>86636.615346564824</v>
      </c>
      <c r="D59" s="43">
        <v>1125.5200472310178</v>
      </c>
      <c r="E59" s="43">
        <v>0</v>
      </c>
      <c r="F59" s="43">
        <v>1125.5200472310178</v>
      </c>
      <c r="G59" s="43">
        <v>1042.4932908572264</v>
      </c>
      <c r="H59" s="43">
        <v>83.026756373791287</v>
      </c>
      <c r="I59" s="43">
        <v>85594.122055707601</v>
      </c>
    </row>
    <row r="60" spans="1:9">
      <c r="A60">
        <v>42</v>
      </c>
      <c r="B60" s="44">
        <v>40695</v>
      </c>
      <c r="C60" s="43">
        <v>85594.122055707601</v>
      </c>
      <c r="D60" s="43">
        <v>1125.5200472310178</v>
      </c>
      <c r="E60" s="43">
        <v>0</v>
      </c>
      <c r="F60" s="43">
        <v>1125.5200472310178</v>
      </c>
      <c r="G60" s="43">
        <v>1043.4923469276314</v>
      </c>
      <c r="H60" s="43">
        <v>82.027700303386453</v>
      </c>
      <c r="I60" s="43">
        <v>84550.629708779976</v>
      </c>
    </row>
    <row r="61" spans="1:9">
      <c r="A61">
        <v>43</v>
      </c>
      <c r="B61" s="44">
        <v>40725</v>
      </c>
      <c r="C61" s="43">
        <v>84550.629708779976</v>
      </c>
      <c r="D61" s="43">
        <v>1125.5200472310178</v>
      </c>
      <c r="E61" s="43">
        <v>0</v>
      </c>
      <c r="F61" s="43">
        <v>1125.5200472310178</v>
      </c>
      <c r="G61" s="43">
        <v>1044.4923604267703</v>
      </c>
      <c r="H61" s="43">
        <v>81.027686804247466</v>
      </c>
      <c r="I61" s="43">
        <v>83506.137348353208</v>
      </c>
    </row>
    <row r="62" spans="1:9">
      <c r="A62">
        <v>44</v>
      </c>
      <c r="B62" s="44">
        <v>40756</v>
      </c>
      <c r="C62" s="43">
        <v>83506.137348353208</v>
      </c>
      <c r="D62" s="43">
        <v>1125.5200472310178</v>
      </c>
      <c r="E62" s="43">
        <v>0</v>
      </c>
      <c r="F62" s="43">
        <v>1125.5200472310178</v>
      </c>
      <c r="G62" s="43">
        <v>1045.4933322721793</v>
      </c>
      <c r="H62" s="43">
        <v>80.026714958838497</v>
      </c>
      <c r="I62" s="43">
        <v>82460.644016081031</v>
      </c>
    </row>
    <row r="63" spans="1:9">
      <c r="A63">
        <v>45</v>
      </c>
      <c r="B63" s="44">
        <v>40787</v>
      </c>
      <c r="C63" s="43">
        <v>82460.644016081031</v>
      </c>
      <c r="D63" s="43">
        <v>1125.5200472310178</v>
      </c>
      <c r="E63" s="43">
        <v>0</v>
      </c>
      <c r="F63" s="43">
        <v>1125.5200472310178</v>
      </c>
      <c r="G63" s="43">
        <v>1046.4952633822734</v>
      </c>
      <c r="H63" s="43">
        <v>79.02478384874432</v>
      </c>
      <c r="I63" s="43">
        <v>81414.148752698762</v>
      </c>
    </row>
    <row r="64" spans="1:9">
      <c r="A64">
        <v>46</v>
      </c>
      <c r="B64" s="44">
        <v>40817</v>
      </c>
      <c r="C64" s="43">
        <v>81414.148752698762</v>
      </c>
      <c r="D64" s="43">
        <v>1125.5200472310178</v>
      </c>
      <c r="E64" s="43">
        <v>0</v>
      </c>
      <c r="F64" s="43">
        <v>1125.5200472310178</v>
      </c>
      <c r="G64" s="43">
        <v>1047.4981546763481</v>
      </c>
      <c r="H64" s="43">
        <v>78.021892554669648</v>
      </c>
      <c r="I64" s="43">
        <v>80366.650598022417</v>
      </c>
    </row>
    <row r="65" spans="1:9">
      <c r="A65">
        <v>47</v>
      </c>
      <c r="B65" s="44">
        <v>40848</v>
      </c>
      <c r="C65" s="43">
        <v>80366.650598022417</v>
      </c>
      <c r="D65" s="43">
        <v>1125.5200472310178</v>
      </c>
      <c r="E65" s="43">
        <v>0</v>
      </c>
      <c r="F65" s="43">
        <v>1125.5200472310178</v>
      </c>
      <c r="G65" s="43">
        <v>1048.5020070745795</v>
      </c>
      <c r="H65" s="43">
        <v>77.018040156438147</v>
      </c>
      <c r="I65" s="43">
        <v>79318.148590947836</v>
      </c>
    </row>
    <row r="66" spans="1:9">
      <c r="A66">
        <v>48</v>
      </c>
      <c r="B66" s="44">
        <v>40878</v>
      </c>
      <c r="C66" s="43">
        <v>79318.148590947836</v>
      </c>
      <c r="D66" s="43">
        <v>1125.5200472310178</v>
      </c>
      <c r="E66" s="43">
        <v>0</v>
      </c>
      <c r="F66" s="43">
        <v>1125.5200472310178</v>
      </c>
      <c r="G66" s="43">
        <v>1049.5068214980261</v>
      </c>
      <c r="H66" s="43">
        <v>76.013225732991671</v>
      </c>
      <c r="I66" s="43">
        <v>78268.641769449809</v>
      </c>
    </row>
    <row r="67" spans="1:9">
      <c r="A67">
        <v>49</v>
      </c>
      <c r="B67" s="44">
        <v>40909</v>
      </c>
      <c r="C67" s="43">
        <v>78268.641769449809</v>
      </c>
      <c r="D67" s="43">
        <v>1125.5200472310178</v>
      </c>
      <c r="E67" s="43">
        <v>0</v>
      </c>
      <c r="F67" s="43">
        <v>1125.5200472310178</v>
      </c>
      <c r="G67" s="43">
        <v>1050.5125988686284</v>
      </c>
      <c r="H67" s="43">
        <v>75.007448362389397</v>
      </c>
      <c r="I67" s="43">
        <v>77218.129170581175</v>
      </c>
    </row>
    <row r="68" spans="1:9">
      <c r="A68">
        <v>50</v>
      </c>
      <c r="B68" s="44">
        <v>40940</v>
      </c>
      <c r="C68" s="43">
        <v>77218.129170581175</v>
      </c>
      <c r="D68" s="43">
        <v>1125.5200472310178</v>
      </c>
      <c r="E68" s="43">
        <v>0</v>
      </c>
      <c r="F68" s="43">
        <v>1125.5200472310178</v>
      </c>
      <c r="G68" s="43">
        <v>1051.5193401092108</v>
      </c>
      <c r="H68" s="43">
        <v>74.000707121806954</v>
      </c>
      <c r="I68" s="43">
        <v>76166.609830471964</v>
      </c>
    </row>
    <row r="69" spans="1:9">
      <c r="A69">
        <v>51</v>
      </c>
      <c r="B69" s="44">
        <v>40969</v>
      </c>
      <c r="C69" s="43">
        <v>76166.609830471964</v>
      </c>
      <c r="D69" s="43">
        <v>1125.5200472310178</v>
      </c>
      <c r="E69" s="43">
        <v>0</v>
      </c>
      <c r="F69" s="43">
        <v>1125.5200472310178</v>
      </c>
      <c r="G69" s="43">
        <v>1052.527046143482</v>
      </c>
      <c r="H69" s="43">
        <v>72.993001087535632</v>
      </c>
      <c r="I69" s="43">
        <v>75114.082784328479</v>
      </c>
    </row>
    <row r="70" spans="1:9">
      <c r="A70">
        <v>52</v>
      </c>
      <c r="B70" s="44">
        <v>41000</v>
      </c>
      <c r="C70" s="43">
        <v>75114.082784328479</v>
      </c>
      <c r="D70" s="43">
        <v>1125.5200472310178</v>
      </c>
      <c r="E70" s="43">
        <v>0</v>
      </c>
      <c r="F70" s="43">
        <v>1125.5200472310178</v>
      </c>
      <c r="G70" s="43">
        <v>1053.5357178960362</v>
      </c>
      <c r="H70" s="43">
        <v>71.984329334981453</v>
      </c>
      <c r="I70" s="43">
        <v>74060.547066432438</v>
      </c>
    </row>
    <row r="71" spans="1:9">
      <c r="A71">
        <v>53</v>
      </c>
      <c r="B71" s="44">
        <v>41030</v>
      </c>
      <c r="C71" s="43">
        <v>74060.547066432438</v>
      </c>
      <c r="D71" s="43">
        <v>1125.5200472310178</v>
      </c>
      <c r="E71" s="43">
        <v>0</v>
      </c>
      <c r="F71" s="43">
        <v>1125.5200472310178</v>
      </c>
      <c r="G71" s="43">
        <v>1054.5453562923533</v>
      </c>
      <c r="H71" s="43">
        <v>70.974690938664423</v>
      </c>
      <c r="I71" s="43">
        <v>73006.001710140088</v>
      </c>
    </row>
    <row r="72" spans="1:9">
      <c r="A72">
        <v>54</v>
      </c>
      <c r="B72" s="44">
        <v>41061</v>
      </c>
      <c r="C72" s="43">
        <v>73006.001710140088</v>
      </c>
      <c r="D72" s="43">
        <v>1125.5200472310178</v>
      </c>
      <c r="E72" s="43">
        <v>0</v>
      </c>
      <c r="F72" s="43">
        <v>1125.5200472310178</v>
      </c>
      <c r="G72" s="43">
        <v>1055.5559622588003</v>
      </c>
      <c r="H72" s="43">
        <v>69.964084972217577</v>
      </c>
      <c r="I72" s="43">
        <v>71950.445747881284</v>
      </c>
    </row>
    <row r="73" spans="1:9">
      <c r="A73">
        <v>55</v>
      </c>
      <c r="B73" s="44">
        <v>41091</v>
      </c>
      <c r="C73" s="43">
        <v>71950.445747881284</v>
      </c>
      <c r="D73" s="43">
        <v>1125.5200472310178</v>
      </c>
      <c r="E73" s="43">
        <v>0</v>
      </c>
      <c r="F73" s="43">
        <v>1125.5200472310178</v>
      </c>
      <c r="G73" s="43">
        <v>1056.5675367226315</v>
      </c>
      <c r="H73" s="43">
        <v>68.952510508386226</v>
      </c>
      <c r="I73" s="43">
        <v>70893.878211158648</v>
      </c>
    </row>
    <row r="74" spans="1:9">
      <c r="A74">
        <v>56</v>
      </c>
      <c r="B74" s="44">
        <v>41122</v>
      </c>
      <c r="C74" s="43">
        <v>70893.878211158648</v>
      </c>
      <c r="D74" s="43">
        <v>1125.5200472310178</v>
      </c>
      <c r="E74" s="43">
        <v>0</v>
      </c>
      <c r="F74" s="43">
        <v>1125.5200472310178</v>
      </c>
      <c r="G74" s="43">
        <v>1057.5800806119908</v>
      </c>
      <c r="H74" s="43">
        <v>67.939966619027032</v>
      </c>
      <c r="I74" s="43">
        <v>69836.298130546653</v>
      </c>
    </row>
    <row r="75" spans="1:9">
      <c r="A75">
        <v>57</v>
      </c>
      <c r="B75" s="44">
        <v>41153</v>
      </c>
      <c r="C75" s="43">
        <v>69836.298130546653</v>
      </c>
      <c r="D75" s="43">
        <v>1125.5200472310178</v>
      </c>
      <c r="E75" s="43">
        <v>0</v>
      </c>
      <c r="F75" s="43">
        <v>1125.5200472310178</v>
      </c>
      <c r="G75" s="43">
        <v>1058.5935948559106</v>
      </c>
      <c r="H75" s="43">
        <v>66.926452375107203</v>
      </c>
      <c r="I75" s="43">
        <v>68777.704535690747</v>
      </c>
    </row>
    <row r="76" spans="1:9">
      <c r="A76">
        <v>58</v>
      </c>
      <c r="B76" s="44">
        <v>41183</v>
      </c>
      <c r="C76" s="43">
        <v>68777.704535690747</v>
      </c>
      <c r="D76" s="43">
        <v>1125.5200472310178</v>
      </c>
      <c r="E76" s="43">
        <v>0</v>
      </c>
      <c r="F76" s="43">
        <v>1125.5200472310178</v>
      </c>
      <c r="G76" s="43">
        <v>1059.6080803843142</v>
      </c>
      <c r="H76" s="43">
        <v>65.911966846703635</v>
      </c>
      <c r="I76" s="43">
        <v>67718.096455306426</v>
      </c>
    </row>
    <row r="77" spans="1:9">
      <c r="A77">
        <v>59</v>
      </c>
      <c r="B77" s="44">
        <v>41214</v>
      </c>
      <c r="C77" s="43">
        <v>67718.096455306426</v>
      </c>
      <c r="D77" s="43">
        <v>1125.5200472310178</v>
      </c>
      <c r="E77" s="43">
        <v>0</v>
      </c>
      <c r="F77" s="43">
        <v>1125.5200472310178</v>
      </c>
      <c r="G77" s="43">
        <v>1060.6235381280158</v>
      </c>
      <c r="H77" s="43">
        <v>64.896509103001989</v>
      </c>
      <c r="I77" s="43">
        <v>66657.472917178413</v>
      </c>
    </row>
    <row r="78" spans="1:9">
      <c r="A78">
        <v>60</v>
      </c>
      <c r="B78" s="44">
        <v>41244</v>
      </c>
      <c r="C78" s="43">
        <v>66657.472917178413</v>
      </c>
      <c r="D78" s="43">
        <v>1125.5200472310178</v>
      </c>
      <c r="E78" s="43">
        <v>0</v>
      </c>
      <c r="F78" s="43">
        <v>1125.5200472310178</v>
      </c>
      <c r="G78" s="43">
        <v>1061.6399690187218</v>
      </c>
      <c r="H78" s="43">
        <v>63.880078212295977</v>
      </c>
      <c r="I78" s="43">
        <v>65595.832948159688</v>
      </c>
    </row>
    <row r="79" spans="1:9">
      <c r="A79">
        <v>61</v>
      </c>
      <c r="B79" s="44">
        <v>41275</v>
      </c>
      <c r="C79" s="43">
        <v>65595.832948159688</v>
      </c>
      <c r="D79" s="43">
        <v>1125.5200472310178</v>
      </c>
      <c r="E79" s="43">
        <v>0</v>
      </c>
      <c r="F79" s="43">
        <v>1125.5200472310178</v>
      </c>
      <c r="G79" s="43">
        <v>1062.6573739890314</v>
      </c>
      <c r="H79" s="43">
        <v>62.862673241986364</v>
      </c>
      <c r="I79" s="43">
        <v>64533.175574170658</v>
      </c>
    </row>
    <row r="80" spans="1:9">
      <c r="A80">
        <v>62</v>
      </c>
      <c r="B80" s="44">
        <v>41306</v>
      </c>
      <c r="C80" s="43">
        <v>64533.175574170658</v>
      </c>
      <c r="D80" s="43">
        <v>1125.5200472310178</v>
      </c>
      <c r="E80" s="43">
        <v>0</v>
      </c>
      <c r="F80" s="43">
        <v>1125.5200472310178</v>
      </c>
      <c r="G80" s="43">
        <v>1063.6757539724376</v>
      </c>
      <c r="H80" s="43">
        <v>61.844293258580215</v>
      </c>
      <c r="I80" s="43">
        <v>63469.499820198223</v>
      </c>
    </row>
    <row r="81" spans="1:9">
      <c r="A81">
        <v>63</v>
      </c>
      <c r="B81" s="44">
        <v>41334</v>
      </c>
      <c r="C81" s="43">
        <v>63469.499820198223</v>
      </c>
      <c r="D81" s="43">
        <v>1125.5200472310178</v>
      </c>
      <c r="E81" s="43">
        <v>0</v>
      </c>
      <c r="F81" s="43">
        <v>1125.5200472310178</v>
      </c>
      <c r="G81" s="43">
        <v>1064.6951099033279</v>
      </c>
      <c r="H81" s="43">
        <v>60.824937327689959</v>
      </c>
      <c r="I81" s="43">
        <v>62404.804710294899</v>
      </c>
    </row>
    <row r="82" spans="1:9">
      <c r="A82">
        <v>64</v>
      </c>
      <c r="B82" s="44">
        <v>41365</v>
      </c>
      <c r="C82" s="43">
        <v>62404.804710294899</v>
      </c>
      <c r="D82" s="43">
        <v>1125.5200472310178</v>
      </c>
      <c r="E82" s="43">
        <v>0</v>
      </c>
      <c r="F82" s="43">
        <v>1125.5200472310178</v>
      </c>
      <c r="G82" s="43">
        <v>1065.7154427169851</v>
      </c>
      <c r="H82" s="43">
        <v>59.804604514032611</v>
      </c>
      <c r="I82" s="43">
        <v>61339.089267577911</v>
      </c>
    </row>
    <row r="83" spans="1:9">
      <c r="A83">
        <v>65</v>
      </c>
      <c r="B83" s="44">
        <v>41395</v>
      </c>
      <c r="C83" s="43">
        <v>61339.089267577911</v>
      </c>
      <c r="D83" s="43">
        <v>1125.5200472310178</v>
      </c>
      <c r="E83" s="43">
        <v>0</v>
      </c>
      <c r="F83" s="43">
        <v>1125.5200472310178</v>
      </c>
      <c r="G83" s="43">
        <v>1066.736753349589</v>
      </c>
      <c r="H83" s="43">
        <v>58.783293881428826</v>
      </c>
      <c r="I83" s="43">
        <v>60272.352514228318</v>
      </c>
    </row>
    <row r="84" spans="1:9">
      <c r="A84">
        <v>66</v>
      </c>
      <c r="B84" s="44">
        <v>41426</v>
      </c>
      <c r="C84" s="43">
        <v>60272.352514228318</v>
      </c>
      <c r="D84" s="43">
        <v>1125.5200472310178</v>
      </c>
      <c r="E84" s="43">
        <v>0</v>
      </c>
      <c r="F84" s="43">
        <v>1125.5200472310178</v>
      </c>
      <c r="G84" s="43">
        <v>1067.7590427382156</v>
      </c>
      <c r="H84" s="43">
        <v>57.761004492802137</v>
      </c>
      <c r="I84" s="43">
        <v>59204.593471490101</v>
      </c>
    </row>
    <row r="85" spans="1:9">
      <c r="A85">
        <v>67</v>
      </c>
      <c r="B85" s="44">
        <v>41456</v>
      </c>
      <c r="C85" s="43">
        <v>59204.593471490101</v>
      </c>
      <c r="D85" s="43">
        <v>1125.5200472310178</v>
      </c>
      <c r="E85" s="43">
        <v>0</v>
      </c>
      <c r="F85" s="43">
        <v>1125.5200472310178</v>
      </c>
      <c r="G85" s="43">
        <v>1068.7823118208398</v>
      </c>
      <c r="H85" s="43">
        <v>56.737735410178011</v>
      </c>
      <c r="I85" s="43">
        <v>58135.811159669262</v>
      </c>
    </row>
    <row r="86" spans="1:9">
      <c r="A86">
        <v>68</v>
      </c>
      <c r="B86" s="44">
        <v>41487</v>
      </c>
      <c r="C86" s="43">
        <v>58135.811159669262</v>
      </c>
      <c r="D86" s="43">
        <v>1125.5200472310178</v>
      </c>
      <c r="E86" s="43">
        <v>0</v>
      </c>
      <c r="F86" s="43">
        <v>1125.5200472310178</v>
      </c>
      <c r="G86" s="43">
        <v>1069.8065615363348</v>
      </c>
      <c r="H86" s="43">
        <v>55.713485694683044</v>
      </c>
      <c r="I86" s="43">
        <v>57066.004598132924</v>
      </c>
    </row>
    <row r="87" spans="1:9">
      <c r="A87">
        <v>69</v>
      </c>
      <c r="B87" s="44">
        <v>41518</v>
      </c>
      <c r="C87" s="43">
        <v>57066.004598132924</v>
      </c>
      <c r="D87" s="43">
        <v>1125.5200472310178</v>
      </c>
      <c r="E87" s="43">
        <v>0</v>
      </c>
      <c r="F87" s="43">
        <v>1125.5200472310178</v>
      </c>
      <c r="G87" s="43">
        <v>1070.8317928244737</v>
      </c>
      <c r="H87" s="43">
        <v>54.688254406544047</v>
      </c>
      <c r="I87" s="43">
        <v>55995.172805308452</v>
      </c>
    </row>
    <row r="88" spans="1:9">
      <c r="A88">
        <v>70</v>
      </c>
      <c r="B88" s="44">
        <v>41548</v>
      </c>
      <c r="C88" s="43">
        <v>55995.172805308452</v>
      </c>
      <c r="D88" s="43">
        <v>1125.5200472310178</v>
      </c>
      <c r="E88" s="43">
        <v>0</v>
      </c>
      <c r="F88" s="43">
        <v>1125.5200472310178</v>
      </c>
      <c r="G88" s="43">
        <v>1071.8580066259306</v>
      </c>
      <c r="H88" s="43">
        <v>53.662040605087263</v>
      </c>
      <c r="I88" s="43">
        <v>54923.314798682521</v>
      </c>
    </row>
    <row r="89" spans="1:9">
      <c r="A89">
        <v>71</v>
      </c>
      <c r="B89" s="44">
        <v>41579</v>
      </c>
      <c r="C89" s="43">
        <v>54923.314798682521</v>
      </c>
      <c r="D89" s="43">
        <v>1125.5200472310178</v>
      </c>
      <c r="E89" s="43">
        <v>0</v>
      </c>
      <c r="F89" s="43">
        <v>1125.5200472310178</v>
      </c>
      <c r="G89" s="43">
        <v>1072.8852038822804</v>
      </c>
      <c r="H89" s="43">
        <v>52.634843348737412</v>
      </c>
      <c r="I89" s="43">
        <v>53850.42959480024</v>
      </c>
    </row>
    <row r="90" spans="1:9">
      <c r="A90">
        <v>72</v>
      </c>
      <c r="B90" s="44">
        <v>41609</v>
      </c>
      <c r="C90" s="43">
        <v>53850.42959480024</v>
      </c>
      <c r="D90" s="43">
        <v>1125.5200472310178</v>
      </c>
      <c r="E90" s="43">
        <v>0</v>
      </c>
      <c r="F90" s="43">
        <v>1125.5200472310178</v>
      </c>
      <c r="G90" s="43">
        <v>1073.913385536001</v>
      </c>
      <c r="H90" s="43">
        <v>51.606661695016896</v>
      </c>
      <c r="I90" s="43">
        <v>52776.516209264242</v>
      </c>
    </row>
    <row r="91" spans="1:9">
      <c r="A91">
        <v>73</v>
      </c>
      <c r="B91" s="44">
        <v>41640</v>
      </c>
      <c r="C91" s="43">
        <v>52776.516209264242</v>
      </c>
      <c r="D91" s="43">
        <v>1125.5200472310178</v>
      </c>
      <c r="E91" s="43">
        <v>0</v>
      </c>
      <c r="F91" s="43">
        <v>1125.5200472310178</v>
      </c>
      <c r="G91" s="43">
        <v>1074.9425525304728</v>
      </c>
      <c r="H91" s="43">
        <v>50.577494700544896</v>
      </c>
      <c r="I91" s="43">
        <v>51701.573656733766</v>
      </c>
    </row>
    <row r="92" spans="1:9">
      <c r="A92">
        <v>74</v>
      </c>
      <c r="B92" s="44">
        <v>41671</v>
      </c>
      <c r="C92" s="43">
        <v>51701.573656733766</v>
      </c>
      <c r="D92" s="43">
        <v>1125.5200472310178</v>
      </c>
      <c r="E92" s="43">
        <v>0</v>
      </c>
      <c r="F92" s="43">
        <v>1125.5200472310178</v>
      </c>
      <c r="G92" s="43">
        <v>1075.9727058099813</v>
      </c>
      <c r="H92" s="43">
        <v>49.547341421036521</v>
      </c>
      <c r="I92" s="43">
        <v>50625.600950923785</v>
      </c>
    </row>
    <row r="93" spans="1:9">
      <c r="A93">
        <v>75</v>
      </c>
      <c r="B93" s="44">
        <v>41699</v>
      </c>
      <c r="C93" s="43">
        <v>50625.600950923785</v>
      </c>
      <c r="D93" s="43">
        <v>1125.5200472310178</v>
      </c>
      <c r="E93" s="43">
        <v>0</v>
      </c>
      <c r="F93" s="43">
        <v>1125.5200472310178</v>
      </c>
      <c r="G93" s="43">
        <v>1077.0038463197159</v>
      </c>
      <c r="H93" s="43">
        <v>48.516200911301958</v>
      </c>
      <c r="I93" s="43">
        <v>49548.597104604072</v>
      </c>
    </row>
    <row r="94" spans="1:9">
      <c r="A94">
        <v>76</v>
      </c>
      <c r="B94" s="44">
        <v>41730</v>
      </c>
      <c r="C94" s="43">
        <v>49548.597104604072</v>
      </c>
      <c r="D94" s="43">
        <v>1125.5200472310178</v>
      </c>
      <c r="E94" s="43">
        <v>0</v>
      </c>
      <c r="F94" s="43">
        <v>1125.5200472310178</v>
      </c>
      <c r="G94" s="43">
        <v>1078.0359750057721</v>
      </c>
      <c r="H94" s="43">
        <v>47.484072225245569</v>
      </c>
      <c r="I94" s="43">
        <v>48470.561129598304</v>
      </c>
    </row>
    <row r="95" spans="1:9">
      <c r="A95">
        <v>77</v>
      </c>
      <c r="B95" s="44">
        <v>41760</v>
      </c>
      <c r="C95" s="43">
        <v>48470.561129598304</v>
      </c>
      <c r="D95" s="43">
        <v>1125.5200472310178</v>
      </c>
      <c r="E95" s="43">
        <v>0</v>
      </c>
      <c r="F95" s="43">
        <v>1125.5200472310178</v>
      </c>
      <c r="G95" s="43">
        <v>1079.0690928151528</v>
      </c>
      <c r="H95" s="43">
        <v>46.450954415865034</v>
      </c>
      <c r="I95" s="43">
        <v>47391.492036783151</v>
      </c>
    </row>
    <row r="96" spans="1:9">
      <c r="A96">
        <v>78</v>
      </c>
      <c r="B96" s="44">
        <v>41791</v>
      </c>
      <c r="C96" s="43">
        <v>47391.492036783151</v>
      </c>
      <c r="D96" s="43">
        <v>1125.5200472310178</v>
      </c>
      <c r="E96" s="43">
        <v>0</v>
      </c>
      <c r="F96" s="43">
        <v>1125.5200472310178</v>
      </c>
      <c r="G96" s="43">
        <v>1080.1032006957673</v>
      </c>
      <c r="H96" s="43">
        <v>45.416846535250521</v>
      </c>
      <c r="I96" s="43">
        <v>46311.388836087383</v>
      </c>
    </row>
    <row r="97" spans="1:9">
      <c r="A97">
        <v>79</v>
      </c>
      <c r="B97" s="44">
        <v>41821</v>
      </c>
      <c r="C97" s="43">
        <v>46311.388836087383</v>
      </c>
      <c r="D97" s="43">
        <v>1125.5200472310178</v>
      </c>
      <c r="E97" s="43">
        <v>0</v>
      </c>
      <c r="F97" s="43">
        <v>1125.5200472310178</v>
      </c>
      <c r="G97" s="43">
        <v>1081.1382995964341</v>
      </c>
      <c r="H97" s="43">
        <v>44.381747634583739</v>
      </c>
      <c r="I97" s="43">
        <v>45230.250536490945</v>
      </c>
    </row>
    <row r="98" spans="1:9">
      <c r="A98">
        <v>80</v>
      </c>
      <c r="B98" s="44">
        <v>41852</v>
      </c>
      <c r="C98" s="43">
        <v>45230.250536490945</v>
      </c>
      <c r="D98" s="43">
        <v>1125.5200472310178</v>
      </c>
      <c r="E98" s="43">
        <v>0</v>
      </c>
      <c r="F98" s="43">
        <v>1125.5200472310178</v>
      </c>
      <c r="G98" s="43">
        <v>1082.1743904668806</v>
      </c>
      <c r="H98" s="43">
        <v>43.345656764137154</v>
      </c>
      <c r="I98" s="43">
        <v>44148.076146024061</v>
      </c>
    </row>
    <row r="99" spans="1:9">
      <c r="A99">
        <v>81</v>
      </c>
      <c r="B99" s="44">
        <v>41883</v>
      </c>
      <c r="C99" s="43">
        <v>44148.076146024061</v>
      </c>
      <c r="D99" s="43">
        <v>1125.5200472310178</v>
      </c>
      <c r="E99" s="43">
        <v>0</v>
      </c>
      <c r="F99" s="43">
        <v>1125.5200472310178</v>
      </c>
      <c r="G99" s="43">
        <v>1083.2114742577446</v>
      </c>
      <c r="H99" s="43">
        <v>42.308572973273058</v>
      </c>
      <c r="I99" s="43">
        <v>43064.864671766314</v>
      </c>
    </row>
    <row r="100" spans="1:9">
      <c r="A100">
        <v>82</v>
      </c>
      <c r="B100" s="44">
        <v>41913</v>
      </c>
      <c r="C100" s="43">
        <v>43064.864671766314</v>
      </c>
      <c r="D100" s="43">
        <v>1125.5200472310178</v>
      </c>
      <c r="E100" s="43">
        <v>0</v>
      </c>
      <c r="F100" s="43">
        <v>1125.5200472310178</v>
      </c>
      <c r="G100" s="43">
        <v>1084.249551920575</v>
      </c>
      <c r="H100" s="43">
        <v>41.270495310442719</v>
      </c>
      <c r="I100" s="43">
        <v>41980.615119845737</v>
      </c>
    </row>
    <row r="101" spans="1:9">
      <c r="A101">
        <v>83</v>
      </c>
      <c r="B101" s="44">
        <v>41944</v>
      </c>
      <c r="C101" s="43">
        <v>41980.615119845737</v>
      </c>
      <c r="D101" s="43">
        <v>1125.5200472310178</v>
      </c>
      <c r="E101" s="43">
        <v>0</v>
      </c>
      <c r="F101" s="43">
        <v>1125.5200472310178</v>
      </c>
      <c r="G101" s="43">
        <v>1085.2886244078322</v>
      </c>
      <c r="H101" s="43">
        <v>40.231422823185497</v>
      </c>
      <c r="I101" s="43">
        <v>40895.326495437905</v>
      </c>
    </row>
    <row r="102" spans="1:9">
      <c r="A102">
        <v>84</v>
      </c>
      <c r="B102" s="44">
        <v>41974</v>
      </c>
      <c r="C102" s="43">
        <v>40895.326495437905</v>
      </c>
      <c r="D102" s="43">
        <v>1125.5200472310178</v>
      </c>
      <c r="E102" s="43">
        <v>0</v>
      </c>
      <c r="F102" s="43">
        <v>1125.5200472310178</v>
      </c>
      <c r="G102" s="43">
        <v>1086.3286926728897</v>
      </c>
      <c r="H102" s="43">
        <v>39.191354558127991</v>
      </c>
      <c r="I102" s="43">
        <v>39808.997802765014</v>
      </c>
    </row>
    <row r="103" spans="1:9">
      <c r="A103">
        <v>85</v>
      </c>
      <c r="B103" s="44">
        <v>42005</v>
      </c>
      <c r="C103" s="43">
        <v>39808.997802765014</v>
      </c>
      <c r="D103" s="43">
        <v>1125.5200472310178</v>
      </c>
      <c r="E103" s="43">
        <v>0</v>
      </c>
      <c r="F103" s="43">
        <v>1125.5200472310178</v>
      </c>
      <c r="G103" s="43">
        <v>1087.3697576700347</v>
      </c>
      <c r="H103" s="43">
        <v>38.15028956098314</v>
      </c>
      <c r="I103" s="43">
        <v>38721.628045094978</v>
      </c>
    </row>
    <row r="104" spans="1:9">
      <c r="A104">
        <v>86</v>
      </c>
      <c r="B104" s="44">
        <v>42036</v>
      </c>
      <c r="C104" s="43">
        <v>38721.628045094978</v>
      </c>
      <c r="D104" s="43">
        <v>1125.5200472310178</v>
      </c>
      <c r="E104" s="43">
        <v>0</v>
      </c>
      <c r="F104" s="43">
        <v>1125.5200472310178</v>
      </c>
      <c r="G104" s="43">
        <v>1088.4118203544683</v>
      </c>
      <c r="H104" s="43">
        <v>37.108226876549352</v>
      </c>
      <c r="I104" s="43">
        <v>37633.216224740507</v>
      </c>
    </row>
    <row r="105" spans="1:9">
      <c r="A105">
        <v>87</v>
      </c>
      <c r="B105" s="44">
        <v>42064</v>
      </c>
      <c r="C105" s="43">
        <v>37633.216224740507</v>
      </c>
      <c r="D105" s="43">
        <v>1125.5200472310178</v>
      </c>
      <c r="E105" s="43">
        <v>0</v>
      </c>
      <c r="F105" s="43">
        <v>1125.5200472310178</v>
      </c>
      <c r="G105" s="43">
        <v>1089.454881682308</v>
      </c>
      <c r="H105" s="43">
        <v>36.065165548709651</v>
      </c>
      <c r="I105" s="43">
        <v>36543.761343058199</v>
      </c>
    </row>
    <row r="106" spans="1:9">
      <c r="A106">
        <v>88</v>
      </c>
      <c r="B106" s="44">
        <v>42095</v>
      </c>
      <c r="C106" s="43">
        <v>36543.761343058199</v>
      </c>
      <c r="D106" s="43">
        <v>1125.5200472310178</v>
      </c>
      <c r="E106" s="43">
        <v>0</v>
      </c>
      <c r="F106" s="43">
        <v>1125.5200472310178</v>
      </c>
      <c r="G106" s="43">
        <v>1090.4989426105869</v>
      </c>
      <c r="H106" s="43">
        <v>35.021104620430769</v>
      </c>
      <c r="I106" s="43">
        <v>35453.262400447609</v>
      </c>
    </row>
    <row r="107" spans="1:9">
      <c r="A107">
        <v>89</v>
      </c>
      <c r="B107" s="44">
        <v>42125</v>
      </c>
      <c r="C107" s="43">
        <v>35453.262400447609</v>
      </c>
      <c r="D107" s="43">
        <v>1125.5200472310178</v>
      </c>
      <c r="E107" s="43">
        <v>0</v>
      </c>
      <c r="F107" s="43">
        <v>1125.5200472310178</v>
      </c>
      <c r="G107" s="43">
        <v>1091.5440040972555</v>
      </c>
      <c r="H107" s="43">
        <v>33.976043133762296</v>
      </c>
      <c r="I107" s="43">
        <v>34361.718396350356</v>
      </c>
    </row>
    <row r="108" spans="1:9">
      <c r="A108">
        <v>90</v>
      </c>
      <c r="B108" s="44">
        <v>42156</v>
      </c>
      <c r="C108" s="43">
        <v>34361.718396350356</v>
      </c>
      <c r="D108" s="43">
        <v>1125.5200472310178</v>
      </c>
      <c r="E108" s="43">
        <v>0</v>
      </c>
      <c r="F108" s="43">
        <v>1125.5200472310178</v>
      </c>
      <c r="G108" s="43">
        <v>1092.5900671011821</v>
      </c>
      <c r="H108" s="43">
        <v>32.929980129835755</v>
      </c>
      <c r="I108" s="43">
        <v>33269.128329249172</v>
      </c>
    </row>
    <row r="109" spans="1:9">
      <c r="A109">
        <v>91</v>
      </c>
      <c r="B109" s="44">
        <v>42186</v>
      </c>
      <c r="C109" s="43">
        <v>33269.128329249172</v>
      </c>
      <c r="D109" s="43">
        <v>1125.5200472310178</v>
      </c>
      <c r="E109" s="43">
        <v>0</v>
      </c>
      <c r="F109" s="43">
        <v>1125.5200472310178</v>
      </c>
      <c r="G109" s="43">
        <v>1093.637132582154</v>
      </c>
      <c r="H109" s="43">
        <v>31.882914648863789</v>
      </c>
      <c r="I109" s="43">
        <v>32175.491196667019</v>
      </c>
    </row>
    <row r="110" spans="1:9">
      <c r="A110">
        <v>92</v>
      </c>
      <c r="B110" s="44">
        <v>42217</v>
      </c>
      <c r="C110" s="43">
        <v>32175.491196667019</v>
      </c>
      <c r="D110" s="43">
        <v>1125.5200472310178</v>
      </c>
      <c r="E110" s="43">
        <v>0</v>
      </c>
      <c r="F110" s="43">
        <v>1125.5200472310178</v>
      </c>
      <c r="G110" s="43">
        <v>1094.6852015008785</v>
      </c>
      <c r="H110" s="43">
        <v>30.834845730139225</v>
      </c>
      <c r="I110" s="43">
        <v>31080.805995166142</v>
      </c>
    </row>
    <row r="111" spans="1:9">
      <c r="A111">
        <v>93</v>
      </c>
      <c r="B111" s="44">
        <v>42248</v>
      </c>
      <c r="C111" s="43">
        <v>31080.805995166142</v>
      </c>
      <c r="D111" s="43">
        <v>1125.5200472310178</v>
      </c>
      <c r="E111" s="43">
        <v>0</v>
      </c>
      <c r="F111" s="43">
        <v>1125.5200472310178</v>
      </c>
      <c r="G111" s="43">
        <v>1095.7342748189835</v>
      </c>
      <c r="H111" s="43">
        <v>29.78577241203422</v>
      </c>
      <c r="I111" s="43">
        <v>29985.071720347158</v>
      </c>
    </row>
    <row r="112" spans="1:9">
      <c r="A112">
        <v>94</v>
      </c>
      <c r="B112" s="44">
        <v>42278</v>
      </c>
      <c r="C112" s="43">
        <v>29985.071720347158</v>
      </c>
      <c r="D112" s="43">
        <v>1125.5200472310178</v>
      </c>
      <c r="E112" s="43">
        <v>0</v>
      </c>
      <c r="F112" s="43">
        <v>1125.5200472310178</v>
      </c>
      <c r="G112" s="43">
        <v>1096.7843534990184</v>
      </c>
      <c r="H112" s="43">
        <v>28.735693731999358</v>
      </c>
      <c r="I112" s="43">
        <v>28888.287366848141</v>
      </c>
    </row>
    <row r="113" spans="1:9">
      <c r="A113">
        <v>95</v>
      </c>
      <c r="B113" s="44">
        <v>42309</v>
      </c>
      <c r="C113" s="43">
        <v>28888.287366848141</v>
      </c>
      <c r="D113" s="43">
        <v>1125.5200472310178</v>
      </c>
      <c r="E113" s="43">
        <v>0</v>
      </c>
      <c r="F113" s="43">
        <v>1125.5200472310178</v>
      </c>
      <c r="G113" s="43">
        <v>1097.8354385044549</v>
      </c>
      <c r="H113" s="43">
        <v>27.6846087265628</v>
      </c>
      <c r="I113" s="43">
        <v>27790.451928343686</v>
      </c>
    </row>
    <row r="114" spans="1:9">
      <c r="A114">
        <v>96</v>
      </c>
      <c r="B114" s="44">
        <v>42339</v>
      </c>
      <c r="C114" s="43">
        <v>27790.451928343686</v>
      </c>
      <c r="D114" s="43">
        <v>1125.5200472310178</v>
      </c>
      <c r="E114" s="43">
        <v>0</v>
      </c>
      <c r="F114" s="43">
        <v>1125.5200472310178</v>
      </c>
      <c r="G114" s="43">
        <v>1098.8875307996884</v>
      </c>
      <c r="H114" s="43">
        <v>26.632516431329364</v>
      </c>
      <c r="I114" s="43">
        <v>26691.564397543996</v>
      </c>
    </row>
    <row r="115" spans="1:9">
      <c r="A115">
        <v>97</v>
      </c>
      <c r="B115" s="44">
        <v>42370</v>
      </c>
      <c r="C115" s="43">
        <v>26691.564397543996</v>
      </c>
      <c r="D115" s="43">
        <v>1125.5200472310178</v>
      </c>
      <c r="E115" s="43">
        <v>0</v>
      </c>
      <c r="F115" s="43">
        <v>1125.5200472310178</v>
      </c>
      <c r="G115" s="43">
        <v>1099.9406313500381</v>
      </c>
      <c r="H115" s="43">
        <v>25.579415880979663</v>
      </c>
      <c r="I115" s="43">
        <v>25591.623766193959</v>
      </c>
    </row>
    <row r="116" spans="1:9">
      <c r="A116">
        <v>98</v>
      </c>
      <c r="B116" s="44">
        <v>42401</v>
      </c>
      <c r="C116" s="43">
        <v>25591.623766193959</v>
      </c>
      <c r="D116" s="43">
        <v>1125.5200472310178</v>
      </c>
      <c r="E116" s="43">
        <v>0</v>
      </c>
      <c r="F116" s="43">
        <v>1125.5200472310178</v>
      </c>
      <c r="G116" s="43">
        <v>1100.9947411217486</v>
      </c>
      <c r="H116" s="43">
        <v>24.525306109269209</v>
      </c>
      <c r="I116" s="43">
        <v>24490.629025072212</v>
      </c>
    </row>
    <row r="117" spans="1:9">
      <c r="A117">
        <v>99</v>
      </c>
      <c r="B117" s="44">
        <v>42430</v>
      </c>
      <c r="C117" s="43">
        <v>24490.629025072212</v>
      </c>
      <c r="D117" s="43">
        <v>1125.5200472310178</v>
      </c>
      <c r="E117" s="43">
        <v>0</v>
      </c>
      <c r="F117" s="43">
        <v>1125.5200472310178</v>
      </c>
      <c r="G117" s="43">
        <v>1102.0498610819902</v>
      </c>
      <c r="H117" s="43">
        <v>23.470186149027537</v>
      </c>
      <c r="I117" s="43">
        <v>23388.579163990224</v>
      </c>
    </row>
    <row r="118" spans="1:9">
      <c r="A118">
        <v>100</v>
      </c>
      <c r="B118" s="44">
        <v>42461</v>
      </c>
      <c r="C118" s="43">
        <v>23388.579163990224</v>
      </c>
      <c r="D118" s="43">
        <v>1125.5200472310178</v>
      </c>
      <c r="E118" s="43">
        <v>0</v>
      </c>
      <c r="F118" s="43">
        <v>1125.5200472310178</v>
      </c>
      <c r="G118" s="43">
        <v>1103.1059921988606</v>
      </c>
      <c r="H118" s="43">
        <v>22.414055032157297</v>
      </c>
      <c r="I118" s="43">
        <v>22285.473171791364</v>
      </c>
    </row>
    <row r="119" spans="1:9">
      <c r="A119">
        <v>101</v>
      </c>
      <c r="B119" s="44">
        <v>42491</v>
      </c>
      <c r="C119" s="43">
        <v>22285.473171791364</v>
      </c>
      <c r="D119" s="43">
        <v>1125.5200472310178</v>
      </c>
      <c r="E119" s="43">
        <v>0</v>
      </c>
      <c r="F119" s="43">
        <v>1125.5200472310178</v>
      </c>
      <c r="G119" s="43">
        <v>1104.1631354413844</v>
      </c>
      <c r="H119" s="43">
        <v>21.35691178963339</v>
      </c>
      <c r="I119" s="43">
        <v>21181.31003634998</v>
      </c>
    </row>
    <row r="120" spans="1:9">
      <c r="A120">
        <v>102</v>
      </c>
      <c r="B120" s="44">
        <v>42522</v>
      </c>
      <c r="C120" s="43">
        <v>21181.31003634998</v>
      </c>
      <c r="D120" s="43">
        <v>1125.5200472310178</v>
      </c>
      <c r="E120" s="43">
        <v>0</v>
      </c>
      <c r="F120" s="43">
        <v>1125.5200472310178</v>
      </c>
      <c r="G120" s="43">
        <v>1105.2212917795157</v>
      </c>
      <c r="H120" s="43">
        <v>20.298755451502064</v>
      </c>
      <c r="I120" s="43">
        <v>20076.088744570465</v>
      </c>
    </row>
    <row r="121" spans="1:9">
      <c r="A121">
        <v>103</v>
      </c>
      <c r="B121" s="44">
        <v>42552</v>
      </c>
      <c r="C121" s="43">
        <v>20076.088744570465</v>
      </c>
      <c r="D121" s="43">
        <v>1125.5200472310178</v>
      </c>
      <c r="E121" s="43">
        <v>0</v>
      </c>
      <c r="F121" s="43">
        <v>1125.5200472310178</v>
      </c>
      <c r="G121" s="43">
        <v>1106.2804621841378</v>
      </c>
      <c r="H121" s="43">
        <v>19.239585046880027</v>
      </c>
      <c r="I121" s="43">
        <v>18969.808282386326</v>
      </c>
    </row>
    <row r="122" spans="1:9">
      <c r="A122">
        <v>104</v>
      </c>
      <c r="B122" s="44">
        <v>42583</v>
      </c>
      <c r="C122" s="43">
        <v>18969.808282386326</v>
      </c>
      <c r="D122" s="43">
        <v>1125.5200472310178</v>
      </c>
      <c r="E122" s="43">
        <v>0</v>
      </c>
      <c r="F122" s="43">
        <v>1125.5200472310178</v>
      </c>
      <c r="G122" s="43">
        <v>1107.3406476270643</v>
      </c>
      <c r="H122" s="43">
        <v>18.179399603953563</v>
      </c>
      <c r="I122" s="43">
        <v>17862.467634759261</v>
      </c>
    </row>
    <row r="123" spans="1:9">
      <c r="A123">
        <v>105</v>
      </c>
      <c r="B123" s="44">
        <v>42614</v>
      </c>
      <c r="C123" s="43">
        <v>17862.467634759261</v>
      </c>
      <c r="D123" s="43">
        <v>1125.5200472310178</v>
      </c>
      <c r="E123" s="43">
        <v>0</v>
      </c>
      <c r="F123" s="43">
        <v>1125.5200472310178</v>
      </c>
      <c r="G123" s="43">
        <v>1108.4018490810402</v>
      </c>
      <c r="H123" s="43">
        <v>17.118198149977626</v>
      </c>
      <c r="I123" s="43">
        <v>16754.06578567822</v>
      </c>
    </row>
    <row r="124" spans="1:9">
      <c r="A124">
        <v>106</v>
      </c>
      <c r="B124" s="44">
        <v>42644</v>
      </c>
      <c r="C124" s="43">
        <v>16754.06578567822</v>
      </c>
      <c r="D124" s="43">
        <v>1125.5200472310178</v>
      </c>
      <c r="E124" s="43">
        <v>0</v>
      </c>
      <c r="F124" s="43">
        <v>1125.5200472310178</v>
      </c>
      <c r="G124" s="43">
        <v>1109.4640675197429</v>
      </c>
      <c r="H124" s="43">
        <v>16.055979711274961</v>
      </c>
      <c r="I124" s="43">
        <v>15644.601718158478</v>
      </c>
    </row>
    <row r="125" spans="1:9">
      <c r="A125">
        <v>107</v>
      </c>
      <c r="B125" s="44">
        <v>42675</v>
      </c>
      <c r="C125" s="43">
        <v>15644.601718158478</v>
      </c>
      <c r="D125" s="43">
        <v>1125.5200472310178</v>
      </c>
      <c r="E125" s="43">
        <v>0</v>
      </c>
      <c r="F125" s="43">
        <v>1125.5200472310178</v>
      </c>
      <c r="G125" s="43">
        <v>1110.5273039177825</v>
      </c>
      <c r="H125" s="43">
        <v>14.992743313235207</v>
      </c>
      <c r="I125" s="43">
        <v>14534.074414240695</v>
      </c>
    </row>
    <row r="126" spans="1:9">
      <c r="A126">
        <v>108</v>
      </c>
      <c r="B126" s="44">
        <v>42705</v>
      </c>
      <c r="C126" s="43">
        <v>14534.074414240695</v>
      </c>
      <c r="D126" s="43">
        <v>1125.5200472310178</v>
      </c>
      <c r="E126" s="43">
        <v>0</v>
      </c>
      <c r="F126" s="43">
        <v>1125.5200472310178</v>
      </c>
      <c r="G126" s="43">
        <v>1111.5915592507038</v>
      </c>
      <c r="H126" s="43">
        <v>13.928487980313998</v>
      </c>
      <c r="I126" s="43">
        <v>13422.48285498999</v>
      </c>
    </row>
    <row r="127" spans="1:9">
      <c r="A127">
        <v>109</v>
      </c>
      <c r="B127" s="44">
        <v>42736</v>
      </c>
      <c r="C127" s="43">
        <v>13422.48285498999</v>
      </c>
      <c r="D127" s="43">
        <v>1125.5200472310178</v>
      </c>
      <c r="E127" s="43">
        <v>0</v>
      </c>
      <c r="F127" s="43">
        <v>1125.5200472310178</v>
      </c>
      <c r="G127" s="43">
        <v>1112.6568344949858</v>
      </c>
      <c r="H127" s="43">
        <v>12.863212736032073</v>
      </c>
      <c r="I127" s="43">
        <v>12309.826020495004</v>
      </c>
    </row>
    <row r="128" spans="1:9">
      <c r="A128">
        <v>110</v>
      </c>
      <c r="B128" s="44">
        <v>42767</v>
      </c>
      <c r="C128" s="43">
        <v>12309.826020495004</v>
      </c>
      <c r="D128" s="43">
        <v>1125.5200472310178</v>
      </c>
      <c r="E128" s="43">
        <v>0</v>
      </c>
      <c r="F128" s="43">
        <v>1125.5200472310178</v>
      </c>
      <c r="G128" s="43">
        <v>1113.7231306280435</v>
      </c>
      <c r="H128" s="43">
        <v>11.796916602974377</v>
      </c>
      <c r="I128" s="43">
        <v>11196.102889866961</v>
      </c>
    </row>
    <row r="129" spans="1:9">
      <c r="A129">
        <v>111</v>
      </c>
      <c r="B129" s="44">
        <v>42795</v>
      </c>
      <c r="C129" s="43">
        <v>11196.102889866961</v>
      </c>
      <c r="D129" s="43">
        <v>1125.5200472310178</v>
      </c>
      <c r="E129" s="43">
        <v>0</v>
      </c>
      <c r="F129" s="43">
        <v>1125.5200472310178</v>
      </c>
      <c r="G129" s="43">
        <v>1114.7904486282287</v>
      </c>
      <c r="H129" s="43">
        <v>10.729598602789173</v>
      </c>
      <c r="I129" s="43">
        <v>10081.312441238733</v>
      </c>
    </row>
    <row r="130" spans="1:9">
      <c r="A130">
        <v>112</v>
      </c>
      <c r="B130" s="44">
        <v>42826</v>
      </c>
      <c r="C130" s="43">
        <v>10081.312441238733</v>
      </c>
      <c r="D130" s="43">
        <v>1125.5200472310178</v>
      </c>
      <c r="E130" s="43">
        <v>0</v>
      </c>
      <c r="F130" s="43">
        <v>1125.5200472310178</v>
      </c>
      <c r="G130" s="43">
        <v>1115.8587894748307</v>
      </c>
      <c r="H130" s="43">
        <v>9.6612577561871191</v>
      </c>
      <c r="I130" s="43">
        <v>8965.4536517639026</v>
      </c>
    </row>
    <row r="131" spans="1:9">
      <c r="A131">
        <v>113</v>
      </c>
      <c r="B131" s="44">
        <v>42856</v>
      </c>
      <c r="C131" s="43">
        <v>8965.4536517639026</v>
      </c>
      <c r="D131" s="43">
        <v>1125.5200472310178</v>
      </c>
      <c r="E131" s="43">
        <v>0</v>
      </c>
      <c r="F131" s="43">
        <v>1125.5200472310178</v>
      </c>
      <c r="G131" s="43">
        <v>1116.9281541480773</v>
      </c>
      <c r="H131" s="43">
        <v>8.5918930829404072</v>
      </c>
      <c r="I131" s="43">
        <v>7848.5254976158249</v>
      </c>
    </row>
    <row r="132" spans="1:9">
      <c r="A132">
        <v>114</v>
      </c>
      <c r="B132" s="44">
        <v>42887</v>
      </c>
      <c r="C132" s="43">
        <v>7848.5254976158249</v>
      </c>
      <c r="D132" s="43">
        <v>1125.5200472310178</v>
      </c>
      <c r="E132" s="43">
        <v>0</v>
      </c>
      <c r="F132" s="43">
        <v>1125.5200472310178</v>
      </c>
      <c r="G132" s="43">
        <v>1117.9985436291358</v>
      </c>
      <c r="H132" s="43">
        <v>7.5215036018818324</v>
      </c>
      <c r="I132" s="43">
        <v>6730.5269539866895</v>
      </c>
    </row>
    <row r="133" spans="1:9">
      <c r="A133">
        <v>115</v>
      </c>
      <c r="B133" s="44">
        <v>42917</v>
      </c>
      <c r="C133" s="43">
        <v>6730.5269539866895</v>
      </c>
      <c r="D133" s="43">
        <v>1125.5200472310178</v>
      </c>
      <c r="E133" s="43">
        <v>0</v>
      </c>
      <c r="F133" s="43">
        <v>1125.5200472310178</v>
      </c>
      <c r="G133" s="43">
        <v>1119.0699589001138</v>
      </c>
      <c r="H133" s="43">
        <v>6.4500883309039105</v>
      </c>
      <c r="I133" s="43">
        <v>5611.4569950865753</v>
      </c>
    </row>
    <row r="134" spans="1:9">
      <c r="A134">
        <v>116</v>
      </c>
      <c r="B134" s="44">
        <v>42948</v>
      </c>
      <c r="C134" s="43">
        <v>5611.4569950865753</v>
      </c>
      <c r="D134" s="43">
        <v>1125.5200472310178</v>
      </c>
      <c r="E134" s="43">
        <v>0</v>
      </c>
      <c r="F134" s="43">
        <v>1125.5200472310178</v>
      </c>
      <c r="G134" s="43">
        <v>1120.1424009440598</v>
      </c>
      <c r="H134" s="43">
        <v>5.377646286957968</v>
      </c>
      <c r="I134" s="43">
        <v>4491.3145941425155</v>
      </c>
    </row>
    <row r="135" spans="1:9">
      <c r="A135">
        <v>117</v>
      </c>
      <c r="B135" s="44">
        <v>42979</v>
      </c>
      <c r="C135" s="43">
        <v>4491.3145941425155</v>
      </c>
      <c r="D135" s="43">
        <v>1125.5200472310178</v>
      </c>
      <c r="E135" s="43">
        <v>0</v>
      </c>
      <c r="F135" s="43">
        <v>1125.5200472310178</v>
      </c>
      <c r="G135" s="43">
        <v>1121.2158707449646</v>
      </c>
      <c r="H135" s="43">
        <v>4.3041764860532439</v>
      </c>
      <c r="I135" s="43">
        <v>3370.0987233975511</v>
      </c>
    </row>
    <row r="136" spans="1:9">
      <c r="A136">
        <v>118</v>
      </c>
      <c r="B136" s="44">
        <v>43009</v>
      </c>
      <c r="C136" s="43">
        <v>3370.0987233975511</v>
      </c>
      <c r="D136" s="43">
        <v>1125.5200472310178</v>
      </c>
      <c r="E136" s="43">
        <v>0</v>
      </c>
      <c r="F136" s="43">
        <v>1125.5200472310178</v>
      </c>
      <c r="G136" s="43">
        <v>1122.2903692877617</v>
      </c>
      <c r="H136" s="43">
        <v>3.2296779432559863</v>
      </c>
      <c r="I136" s="43">
        <v>2247.8083541097894</v>
      </c>
    </row>
    <row r="137" spans="1:9">
      <c r="A137">
        <v>119</v>
      </c>
      <c r="B137" s="44">
        <v>43040</v>
      </c>
      <c r="C137" s="43">
        <v>2247.8083541097894</v>
      </c>
      <c r="D137" s="43">
        <v>1125.5200472310178</v>
      </c>
      <c r="E137" s="43">
        <v>0</v>
      </c>
      <c r="F137" s="43">
        <v>1125.5200472310178</v>
      </c>
      <c r="G137" s="43">
        <v>1123.3658975583292</v>
      </c>
      <c r="H137" s="43">
        <v>2.1541496726885483</v>
      </c>
      <c r="I137" s="43">
        <v>1124.4424565514603</v>
      </c>
    </row>
    <row r="138" spans="1:9">
      <c r="A138">
        <v>120</v>
      </c>
      <c r="B138" s="44">
        <v>43070</v>
      </c>
      <c r="C138" s="43">
        <v>1124.4424565514603</v>
      </c>
      <c r="D138" s="43">
        <v>1125.5200472310178</v>
      </c>
      <c r="E138" s="43">
        <v>0</v>
      </c>
      <c r="F138" s="43">
        <v>1124.4424565514603</v>
      </c>
      <c r="G138" s="43">
        <v>1123.3648658639318</v>
      </c>
      <c r="H138" s="43">
        <v>1.0775906875284826</v>
      </c>
      <c r="I138" s="43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8"/>
  <sheetViews>
    <sheetView tabSelected="1" workbookViewId="0">
      <selection activeCell="M31" sqref="M31"/>
    </sheetView>
  </sheetViews>
  <sheetFormatPr baseColWidth="10" defaultRowHeight="13.2"/>
  <cols>
    <col min="2" max="2" width="28.33203125" customWidth="1"/>
    <col min="3" max="3" width="34.21875" customWidth="1"/>
    <col min="5" max="5" width="18.44140625" customWidth="1"/>
    <col min="7" max="7" width="28" customWidth="1"/>
    <col min="9" max="9" width="16.5546875" customWidth="1"/>
  </cols>
  <sheetData>
    <row r="1" spans="1:8">
      <c r="A1" t="s">
        <v>10</v>
      </c>
      <c r="D1" t="s">
        <v>19</v>
      </c>
    </row>
    <row r="4" spans="1:8">
      <c r="B4" t="s">
        <v>20</v>
      </c>
      <c r="F4" t="s">
        <v>21</v>
      </c>
    </row>
    <row r="5" spans="1:8">
      <c r="C5" t="s">
        <v>11</v>
      </c>
      <c r="D5">
        <v>72472</v>
      </c>
      <c r="G5" t="s">
        <v>13</v>
      </c>
      <c r="H5">
        <v>452.15217704374459</v>
      </c>
    </row>
    <row r="6" spans="1:8">
      <c r="C6" t="s">
        <v>0</v>
      </c>
      <c r="D6">
        <v>1.5699999999999999E-2</v>
      </c>
      <c r="G6" t="s">
        <v>14</v>
      </c>
      <c r="H6">
        <v>180</v>
      </c>
    </row>
    <row r="7" spans="1:8">
      <c r="C7" t="s">
        <v>12</v>
      </c>
      <c r="D7">
        <v>15</v>
      </c>
      <c r="G7" t="s">
        <v>14</v>
      </c>
      <c r="H7">
        <v>180</v>
      </c>
    </row>
    <row r="8" spans="1:8">
      <c r="C8" t="s">
        <v>1</v>
      </c>
      <c r="D8">
        <v>12</v>
      </c>
      <c r="G8" t="s">
        <v>2</v>
      </c>
      <c r="H8">
        <v>0</v>
      </c>
    </row>
    <row r="9" spans="1:8">
      <c r="C9" t="s">
        <v>3</v>
      </c>
      <c r="D9">
        <v>39417</v>
      </c>
      <c r="G9" t="s">
        <v>4</v>
      </c>
      <c r="H9">
        <v>8915.3918678698119</v>
      </c>
    </row>
    <row r="10" spans="1:8">
      <c r="C10" t="s">
        <v>5</v>
      </c>
      <c r="D10">
        <v>0</v>
      </c>
    </row>
    <row r="12" spans="1:8">
      <c r="B12" t="s">
        <v>22</v>
      </c>
      <c r="C12" t="s">
        <v>23</v>
      </c>
    </row>
    <row r="13" spans="1:8">
      <c r="C13" t="s">
        <v>25</v>
      </c>
    </row>
    <row r="14" spans="1:8">
      <c r="C14" t="s">
        <v>24</v>
      </c>
    </row>
    <row r="17" spans="1:9" ht="30">
      <c r="A17" s="45" t="s">
        <v>15</v>
      </c>
      <c r="B17" s="45" t="s">
        <v>6</v>
      </c>
      <c r="C17" s="45" t="s">
        <v>7</v>
      </c>
      <c r="D17" s="45" t="s">
        <v>13</v>
      </c>
      <c r="E17" s="45" t="s">
        <v>8</v>
      </c>
      <c r="F17" s="45" t="s">
        <v>18</v>
      </c>
      <c r="G17" s="45" t="s">
        <v>16</v>
      </c>
      <c r="H17" s="45" t="s">
        <v>9</v>
      </c>
      <c r="I17" s="45" t="s">
        <v>17</v>
      </c>
    </row>
    <row r="19" spans="1:9">
      <c r="A19">
        <v>1</v>
      </c>
      <c r="B19" s="43">
        <v>39448</v>
      </c>
      <c r="C19" s="43">
        <v>72472</v>
      </c>
      <c r="D19" s="43">
        <v>452.15217704374459</v>
      </c>
      <c r="E19" s="43">
        <v>0</v>
      </c>
      <c r="F19" s="43">
        <v>452.15217704374459</v>
      </c>
      <c r="G19" s="43">
        <v>357.33464371041123</v>
      </c>
      <c r="H19" s="43">
        <v>94.81753333333333</v>
      </c>
      <c r="I19" s="43">
        <v>72114.665356289595</v>
      </c>
    </row>
    <row r="20" spans="1:9">
      <c r="A20">
        <v>2</v>
      </c>
      <c r="B20" s="43">
        <v>39479</v>
      </c>
      <c r="C20" s="43">
        <v>72114.665356289595</v>
      </c>
      <c r="D20" s="43">
        <v>452.15217704374459</v>
      </c>
      <c r="E20" s="43">
        <v>0</v>
      </c>
      <c r="F20" s="43">
        <v>452.15217704374459</v>
      </c>
      <c r="G20" s="43">
        <v>357.8021565359324</v>
      </c>
      <c r="H20" s="43">
        <v>94.350020507812204</v>
      </c>
      <c r="I20" s="43">
        <v>71756.863199753658</v>
      </c>
    </row>
    <row r="21" spans="1:9">
      <c r="A21">
        <v>3</v>
      </c>
      <c r="B21" s="43">
        <v>39508</v>
      </c>
      <c r="C21" s="43">
        <v>71756.863199753658</v>
      </c>
      <c r="D21" s="43">
        <v>452.15217704374459</v>
      </c>
      <c r="E21" s="43">
        <v>0</v>
      </c>
      <c r="F21" s="43">
        <v>452.15217704374459</v>
      </c>
      <c r="G21" s="43">
        <v>358.27028102406689</v>
      </c>
      <c r="H21" s="43">
        <v>93.881896019677697</v>
      </c>
      <c r="I21" s="43">
        <v>71398.592918729584</v>
      </c>
    </row>
    <row r="22" spans="1:9">
      <c r="A22">
        <v>4</v>
      </c>
      <c r="B22" s="43">
        <v>39539</v>
      </c>
      <c r="C22" s="43">
        <v>71398.592918729584</v>
      </c>
      <c r="D22" s="43">
        <v>452.15217704374459</v>
      </c>
      <c r="E22" s="43">
        <v>0</v>
      </c>
      <c r="F22" s="43">
        <v>452.15217704374459</v>
      </c>
      <c r="G22" s="43">
        <v>358.73901797507341</v>
      </c>
      <c r="H22" s="43">
        <v>93.413159068671192</v>
      </c>
      <c r="I22" s="43">
        <v>71039.853900754504</v>
      </c>
    </row>
    <row r="23" spans="1:9">
      <c r="A23">
        <v>5</v>
      </c>
      <c r="B23" s="43">
        <v>39569</v>
      </c>
      <c r="C23" s="43">
        <v>71039.853900754504</v>
      </c>
      <c r="D23" s="43">
        <v>452.15217704374459</v>
      </c>
      <c r="E23" s="43">
        <v>0</v>
      </c>
      <c r="F23" s="43">
        <v>452.15217704374459</v>
      </c>
      <c r="G23" s="43">
        <v>359.20836819025743</v>
      </c>
      <c r="H23" s="43">
        <v>92.943808853487141</v>
      </c>
      <c r="I23" s="43">
        <v>70680.645532564246</v>
      </c>
    </row>
    <row r="24" spans="1:9">
      <c r="A24">
        <v>6</v>
      </c>
      <c r="B24" s="43">
        <v>39600</v>
      </c>
      <c r="C24" s="43">
        <v>70680.645532564246</v>
      </c>
      <c r="D24" s="43">
        <v>452.15217704374459</v>
      </c>
      <c r="E24" s="43">
        <v>0</v>
      </c>
      <c r="F24" s="43">
        <v>452.15217704374459</v>
      </c>
      <c r="G24" s="43">
        <v>359.67833247197302</v>
      </c>
      <c r="H24" s="43">
        <v>92.473844571771551</v>
      </c>
      <c r="I24" s="43">
        <v>70320.967200092273</v>
      </c>
    </row>
    <row r="25" spans="1:9">
      <c r="A25">
        <v>7</v>
      </c>
      <c r="B25" s="43">
        <v>39630</v>
      </c>
      <c r="C25" s="43">
        <v>70320.967200092273</v>
      </c>
      <c r="D25" s="43">
        <v>452.15217704374459</v>
      </c>
      <c r="E25" s="43">
        <v>0</v>
      </c>
      <c r="F25" s="43">
        <v>452.15217704374459</v>
      </c>
      <c r="G25" s="43">
        <v>360.14891162362386</v>
      </c>
      <c r="H25" s="43">
        <v>92.003265420120712</v>
      </c>
      <c r="I25" s="43">
        <v>69960.818288468654</v>
      </c>
    </row>
    <row r="26" spans="1:9">
      <c r="A26">
        <v>8</v>
      </c>
      <c r="B26" s="43">
        <v>39661</v>
      </c>
      <c r="C26" s="43">
        <v>69960.818288468654</v>
      </c>
      <c r="D26" s="43">
        <v>452.15217704374459</v>
      </c>
      <c r="E26" s="43">
        <v>0</v>
      </c>
      <c r="F26" s="43">
        <v>452.15217704374459</v>
      </c>
      <c r="G26" s="43">
        <v>360.62010644966477</v>
      </c>
      <c r="H26" s="43">
        <v>91.532070594079812</v>
      </c>
      <c r="I26" s="43">
        <v>69600.198182018983</v>
      </c>
    </row>
    <row r="27" spans="1:9">
      <c r="A27">
        <v>9</v>
      </c>
      <c r="B27" s="43">
        <v>39692</v>
      </c>
      <c r="C27" s="43">
        <v>69600.198182018983</v>
      </c>
      <c r="D27" s="43">
        <v>452.15217704374459</v>
      </c>
      <c r="E27" s="43">
        <v>0</v>
      </c>
      <c r="F27" s="43">
        <v>452.15217704374459</v>
      </c>
      <c r="G27" s="43">
        <v>361.09191775560311</v>
      </c>
      <c r="H27" s="43">
        <v>91.060259288141495</v>
      </c>
      <c r="I27" s="43">
        <v>69239.106264263377</v>
      </c>
    </row>
    <row r="28" spans="1:9">
      <c r="A28">
        <v>10</v>
      </c>
      <c r="B28" s="43">
        <v>39722</v>
      </c>
      <c r="C28" s="43">
        <v>69239.106264263377</v>
      </c>
      <c r="D28" s="43">
        <v>452.15217704374459</v>
      </c>
      <c r="E28" s="43">
        <v>0</v>
      </c>
      <c r="F28" s="43">
        <v>452.15217704374459</v>
      </c>
      <c r="G28" s="43">
        <v>361.56434634800002</v>
      </c>
      <c r="H28" s="43">
        <v>90.587830695744572</v>
      </c>
      <c r="I28" s="43">
        <v>68877.541917915383</v>
      </c>
    </row>
    <row r="29" spans="1:9">
      <c r="A29">
        <v>11</v>
      </c>
      <c r="B29" s="43">
        <v>39753</v>
      </c>
      <c r="C29" s="43">
        <v>68877.541917915383</v>
      </c>
      <c r="D29" s="43">
        <v>452.15217704374459</v>
      </c>
      <c r="E29" s="43">
        <v>0</v>
      </c>
      <c r="F29" s="43">
        <v>452.15217704374459</v>
      </c>
      <c r="G29" s="43">
        <v>362.03739303447196</v>
      </c>
      <c r="H29" s="43">
        <v>90.114784009272626</v>
      </c>
      <c r="I29" s="43">
        <v>68515.504524880918</v>
      </c>
    </row>
    <row r="30" spans="1:9">
      <c r="A30">
        <v>12</v>
      </c>
      <c r="B30" s="43">
        <v>39783</v>
      </c>
      <c r="C30" s="43">
        <v>68515.504524880918</v>
      </c>
      <c r="D30" s="43">
        <v>452.15217704374459</v>
      </c>
      <c r="E30" s="43">
        <v>0</v>
      </c>
      <c r="F30" s="43">
        <v>452.15217704374459</v>
      </c>
      <c r="G30" s="43">
        <v>362.51105862369207</v>
      </c>
      <c r="H30" s="43">
        <v>89.641118420052521</v>
      </c>
      <c r="I30" s="43">
        <v>68152.99346625722</v>
      </c>
    </row>
    <row r="31" spans="1:9">
      <c r="A31">
        <v>13</v>
      </c>
      <c r="B31" s="43">
        <v>39814</v>
      </c>
      <c r="C31" s="43">
        <v>68152.99346625722</v>
      </c>
      <c r="D31" s="43">
        <v>452.15217704374459</v>
      </c>
      <c r="E31" s="43">
        <v>0</v>
      </c>
      <c r="F31" s="43">
        <v>452.15217704374459</v>
      </c>
      <c r="G31" s="43">
        <v>362.98534392539142</v>
      </c>
      <c r="H31" s="43">
        <v>89.166833118353182</v>
      </c>
      <c r="I31" s="43">
        <v>67790.008122331827</v>
      </c>
    </row>
    <row r="32" spans="1:9">
      <c r="A32">
        <v>14</v>
      </c>
      <c r="B32" s="43">
        <v>39845</v>
      </c>
      <c r="C32" s="43">
        <v>67790.008122331827</v>
      </c>
      <c r="D32" s="43">
        <v>452.15217704374459</v>
      </c>
      <c r="E32" s="43">
        <v>0</v>
      </c>
      <c r="F32" s="43">
        <v>452.15217704374459</v>
      </c>
      <c r="G32" s="43">
        <v>363.46024975036045</v>
      </c>
      <c r="H32" s="43">
        <v>88.69192729338414</v>
      </c>
      <c r="I32" s="43">
        <v>67426.547872581461</v>
      </c>
    </row>
    <row r="33" spans="1:9">
      <c r="A33">
        <v>15</v>
      </c>
      <c r="B33" s="43">
        <v>39873</v>
      </c>
      <c r="C33" s="43">
        <v>67426.547872581461</v>
      </c>
      <c r="D33" s="43">
        <v>452.15217704374459</v>
      </c>
      <c r="E33" s="43">
        <v>0</v>
      </c>
      <c r="F33" s="43">
        <v>452.15217704374459</v>
      </c>
      <c r="G33" s="43">
        <v>363.9357769104505</v>
      </c>
      <c r="H33" s="43">
        <v>88.216400133294073</v>
      </c>
      <c r="I33" s="43">
        <v>67062.612095671007</v>
      </c>
    </row>
    <row r="34" spans="1:9">
      <c r="A34">
        <v>16</v>
      </c>
      <c r="B34" s="43">
        <v>39904</v>
      </c>
      <c r="C34" s="43">
        <v>67062.612095671007</v>
      </c>
      <c r="D34" s="43">
        <v>452.15217704374459</v>
      </c>
      <c r="E34" s="43">
        <v>0</v>
      </c>
      <c r="F34" s="43">
        <v>452.15217704374459</v>
      </c>
      <c r="G34" s="43">
        <v>364.41192621857505</v>
      </c>
      <c r="H34" s="43">
        <v>87.740250825169554</v>
      </c>
      <c r="I34" s="43">
        <v>66698.200169452437</v>
      </c>
    </row>
    <row r="35" spans="1:9">
      <c r="A35">
        <v>17</v>
      </c>
      <c r="B35" s="43">
        <v>39934</v>
      </c>
      <c r="C35" s="43">
        <v>66698.200169452437</v>
      </c>
      <c r="D35" s="43">
        <v>452.15217704374459</v>
      </c>
      <c r="E35" s="43">
        <v>0</v>
      </c>
      <c r="F35" s="43">
        <v>452.15217704374459</v>
      </c>
      <c r="G35" s="43">
        <v>364.88869848871099</v>
      </c>
      <c r="H35" s="43">
        <v>87.263478555033601</v>
      </c>
      <c r="I35" s="43">
        <v>66333.31147096373</v>
      </c>
    </row>
    <row r="36" spans="1:9">
      <c r="A36">
        <v>18</v>
      </c>
      <c r="B36" s="43">
        <v>39965</v>
      </c>
      <c r="C36" s="43">
        <v>66333.31147096373</v>
      </c>
      <c r="D36" s="43">
        <v>452.15217704374459</v>
      </c>
      <c r="E36" s="43">
        <v>0</v>
      </c>
      <c r="F36" s="43">
        <v>452.15217704374459</v>
      </c>
      <c r="G36" s="43">
        <v>365.3660945359004</v>
      </c>
      <c r="H36" s="43">
        <v>86.786082507844199</v>
      </c>
      <c r="I36" s="43">
        <v>65967.94537642783</v>
      </c>
    </row>
    <row r="37" spans="1:9">
      <c r="A37">
        <v>19</v>
      </c>
      <c r="B37" s="43">
        <v>39995</v>
      </c>
      <c r="C37" s="43">
        <v>65967.94537642783</v>
      </c>
      <c r="D37" s="43">
        <v>452.15217704374459</v>
      </c>
      <c r="E37" s="43">
        <v>0</v>
      </c>
      <c r="F37" s="43">
        <v>452.15217704374459</v>
      </c>
      <c r="G37" s="43">
        <v>365.84411517625153</v>
      </c>
      <c r="H37" s="43">
        <v>86.308061867493066</v>
      </c>
      <c r="I37" s="43">
        <v>65602.101261251577</v>
      </c>
    </row>
    <row r="38" spans="1:9">
      <c r="A38">
        <v>20</v>
      </c>
      <c r="B38" s="43">
        <v>40026</v>
      </c>
      <c r="C38" s="43">
        <v>65602.101261251577</v>
      </c>
      <c r="D38" s="43">
        <v>452.15217704374459</v>
      </c>
      <c r="E38" s="43">
        <v>0</v>
      </c>
      <c r="F38" s="43">
        <v>452.15217704374459</v>
      </c>
      <c r="G38" s="43">
        <v>366.32276122694043</v>
      </c>
      <c r="H38" s="43">
        <v>85.829415816804143</v>
      </c>
      <c r="I38" s="43">
        <v>65235.778500024637</v>
      </c>
    </row>
    <row r="39" spans="1:9">
      <c r="A39">
        <v>21</v>
      </c>
      <c r="B39" s="43">
        <v>40057</v>
      </c>
      <c r="C39" s="43">
        <v>65235.778500024637</v>
      </c>
      <c r="D39" s="43">
        <v>452.15217704374459</v>
      </c>
      <c r="E39" s="43">
        <v>0</v>
      </c>
      <c r="F39" s="43">
        <v>452.15217704374459</v>
      </c>
      <c r="G39" s="43">
        <v>366.80203350621235</v>
      </c>
      <c r="H39" s="43">
        <v>85.350143537532233</v>
      </c>
      <c r="I39" s="43">
        <v>64868.976466518427</v>
      </c>
    </row>
    <row r="40" spans="1:9">
      <c r="A40">
        <v>22</v>
      </c>
      <c r="B40" s="43">
        <v>40087</v>
      </c>
      <c r="C40" s="43">
        <v>64868.976466518427</v>
      </c>
      <c r="D40" s="43">
        <v>452.15217704374459</v>
      </c>
      <c r="E40" s="43">
        <v>0</v>
      </c>
      <c r="F40" s="43">
        <v>452.15217704374459</v>
      </c>
      <c r="G40" s="43">
        <v>367.281932833383</v>
      </c>
      <c r="H40" s="43">
        <v>84.870244210361605</v>
      </c>
      <c r="I40" s="43">
        <v>64501.69453368504</v>
      </c>
    </row>
    <row r="41" spans="1:9">
      <c r="A41">
        <v>23</v>
      </c>
      <c r="B41" s="43">
        <v>40118</v>
      </c>
      <c r="C41" s="43">
        <v>64501.69453368504</v>
      </c>
      <c r="D41" s="43">
        <v>452.15217704374459</v>
      </c>
      <c r="E41" s="43">
        <v>0</v>
      </c>
      <c r="F41" s="43">
        <v>452.15217704374459</v>
      </c>
      <c r="G41" s="43">
        <v>367.76246002884</v>
      </c>
      <c r="H41" s="43">
        <v>84.389717014904591</v>
      </c>
      <c r="I41" s="43">
        <v>64133.9320736562</v>
      </c>
    </row>
    <row r="42" spans="1:9">
      <c r="A42">
        <v>24</v>
      </c>
      <c r="B42" s="43">
        <v>40148</v>
      </c>
      <c r="C42" s="43">
        <v>64133.9320736562</v>
      </c>
      <c r="D42" s="43">
        <v>452.15217704374459</v>
      </c>
      <c r="E42" s="43">
        <v>0</v>
      </c>
      <c r="F42" s="43">
        <v>452.15217704374459</v>
      </c>
      <c r="G42" s="43">
        <v>368.24361591404443</v>
      </c>
      <c r="H42" s="43">
        <v>83.908561129700189</v>
      </c>
      <c r="I42" s="43">
        <v>63765.688457742159</v>
      </c>
    </row>
    <row r="43" spans="1:9">
      <c r="A43">
        <v>25</v>
      </c>
      <c r="B43" s="43">
        <v>40179</v>
      </c>
      <c r="C43" s="43">
        <v>63765.688457742159</v>
      </c>
      <c r="D43" s="43">
        <v>452.15217704374459</v>
      </c>
      <c r="E43" s="43">
        <v>0</v>
      </c>
      <c r="F43" s="43">
        <v>452.15217704374459</v>
      </c>
      <c r="G43" s="43">
        <v>368.72540131153193</v>
      </c>
      <c r="H43" s="43">
        <v>83.426775732212647</v>
      </c>
      <c r="I43" s="43">
        <v>63396.963056430628</v>
      </c>
    </row>
    <row r="44" spans="1:9">
      <c r="A44">
        <v>26</v>
      </c>
      <c r="B44" s="43">
        <v>40210</v>
      </c>
      <c r="C44" s="43">
        <v>63396.963056430628</v>
      </c>
      <c r="D44" s="43">
        <v>452.15217704374459</v>
      </c>
      <c r="E44" s="43">
        <v>0</v>
      </c>
      <c r="F44" s="43">
        <v>452.15217704374459</v>
      </c>
      <c r="G44" s="43">
        <v>369.20781704491452</v>
      </c>
      <c r="H44" s="43">
        <v>82.944359998830066</v>
      </c>
      <c r="I44" s="43">
        <v>63027.755239385711</v>
      </c>
    </row>
    <row r="45" spans="1:9">
      <c r="A45">
        <v>27</v>
      </c>
      <c r="B45" s="43">
        <v>40238</v>
      </c>
      <c r="C45" s="43">
        <v>63027.755239385711</v>
      </c>
      <c r="D45" s="43">
        <v>452.15217704374459</v>
      </c>
      <c r="E45" s="43">
        <v>0</v>
      </c>
      <c r="F45" s="43">
        <v>452.15217704374459</v>
      </c>
      <c r="G45" s="43">
        <v>369.69086393888165</v>
      </c>
      <c r="H45" s="43">
        <v>82.461313104862967</v>
      </c>
      <c r="I45" s="43">
        <v>62658.064375446833</v>
      </c>
    </row>
    <row r="46" spans="1:9">
      <c r="A46">
        <v>28</v>
      </c>
      <c r="B46" s="43">
        <v>40269</v>
      </c>
      <c r="C46" s="43">
        <v>62658.064375446833</v>
      </c>
      <c r="D46" s="43">
        <v>452.15217704374459</v>
      </c>
      <c r="E46" s="43">
        <v>0</v>
      </c>
      <c r="F46" s="43">
        <v>452.15217704374459</v>
      </c>
      <c r="G46" s="43">
        <v>370.17454281920163</v>
      </c>
      <c r="H46" s="43">
        <v>81.977634224542939</v>
      </c>
      <c r="I46" s="43">
        <v>62287.889832627632</v>
      </c>
    </row>
    <row r="47" spans="1:9">
      <c r="A47">
        <v>29</v>
      </c>
      <c r="B47" s="43">
        <v>40299</v>
      </c>
      <c r="C47" s="43">
        <v>62287.889832627632</v>
      </c>
      <c r="D47" s="43">
        <v>452.15217704374459</v>
      </c>
      <c r="E47" s="43">
        <v>0</v>
      </c>
      <c r="F47" s="43">
        <v>452.15217704374459</v>
      </c>
      <c r="G47" s="43">
        <v>370.65885451272345</v>
      </c>
      <c r="H47" s="43">
        <v>81.49332253102115</v>
      </c>
      <c r="I47" s="43">
        <v>61917.230978114909</v>
      </c>
    </row>
    <row r="48" spans="1:9">
      <c r="A48">
        <v>30</v>
      </c>
      <c r="B48" s="43">
        <v>40330</v>
      </c>
      <c r="C48" s="43">
        <v>61917.230978114909</v>
      </c>
      <c r="D48" s="43">
        <v>452.15217704374459</v>
      </c>
      <c r="E48" s="43">
        <v>0</v>
      </c>
      <c r="F48" s="43">
        <v>452.15217704374459</v>
      </c>
      <c r="G48" s="43">
        <v>371.14379984737758</v>
      </c>
      <c r="H48" s="43">
        <v>81.008377196366993</v>
      </c>
      <c r="I48" s="43">
        <v>61546.087178267531</v>
      </c>
    </row>
    <row r="49" spans="1:9">
      <c r="A49">
        <v>31</v>
      </c>
      <c r="B49" s="43">
        <v>40360</v>
      </c>
      <c r="C49" s="43">
        <v>61546.087178267531</v>
      </c>
      <c r="D49" s="43">
        <v>452.15217704374459</v>
      </c>
      <c r="E49" s="43">
        <v>0</v>
      </c>
      <c r="F49" s="43">
        <v>452.15217704374459</v>
      </c>
      <c r="G49" s="43">
        <v>371.62937965217793</v>
      </c>
      <c r="H49" s="43">
        <v>80.522797391566684</v>
      </c>
      <c r="I49" s="43">
        <v>61174.457798615353</v>
      </c>
    </row>
    <row r="50" spans="1:9">
      <c r="A50">
        <v>32</v>
      </c>
      <c r="B50" s="43">
        <v>40391</v>
      </c>
      <c r="C50" s="43">
        <v>61174.457798615353</v>
      </c>
      <c r="D50" s="43">
        <v>452.15217704374459</v>
      </c>
      <c r="E50" s="43">
        <v>0</v>
      </c>
      <c r="F50" s="43">
        <v>452.15217704374459</v>
      </c>
      <c r="G50" s="43">
        <v>372.11559475722282</v>
      </c>
      <c r="H50" s="43">
        <v>80.03658228652175</v>
      </c>
      <c r="I50" s="43">
        <v>60802.342203858127</v>
      </c>
    </row>
    <row r="51" spans="1:9">
      <c r="A51">
        <v>33</v>
      </c>
      <c r="B51" s="43">
        <v>40422</v>
      </c>
      <c r="C51" s="43">
        <v>60802.342203858127</v>
      </c>
      <c r="D51" s="43">
        <v>452.15217704374459</v>
      </c>
      <c r="E51" s="43">
        <v>0</v>
      </c>
      <c r="F51" s="43">
        <v>452.15217704374459</v>
      </c>
      <c r="G51" s="43">
        <v>372.60244599369685</v>
      </c>
      <c r="H51" s="43">
        <v>79.549731050047711</v>
      </c>
      <c r="I51" s="43">
        <v>60429.73975786443</v>
      </c>
    </row>
    <row r="52" spans="1:9">
      <c r="A52">
        <v>34</v>
      </c>
      <c r="B52" s="43">
        <v>40452</v>
      </c>
      <c r="C52" s="43">
        <v>60429.73975786443</v>
      </c>
      <c r="D52" s="43">
        <v>452.15217704374459</v>
      </c>
      <c r="E52" s="43">
        <v>0</v>
      </c>
      <c r="F52" s="43">
        <v>452.15217704374459</v>
      </c>
      <c r="G52" s="43">
        <v>373.08993419387195</v>
      </c>
      <c r="H52" s="43">
        <v>79.062242849872618</v>
      </c>
      <c r="I52" s="43">
        <v>60056.649823670559</v>
      </c>
    </row>
    <row r="53" spans="1:9">
      <c r="A53">
        <v>35</v>
      </c>
      <c r="B53" s="43">
        <v>40483</v>
      </c>
      <c r="C53" s="43">
        <v>60056.649823670559</v>
      </c>
      <c r="D53" s="43">
        <v>452.15217704374459</v>
      </c>
      <c r="E53" s="43">
        <v>0</v>
      </c>
      <c r="F53" s="43">
        <v>452.15217704374459</v>
      </c>
      <c r="G53" s="43">
        <v>373.57806019110893</v>
      </c>
      <c r="H53" s="43">
        <v>78.57411685263564</v>
      </c>
      <c r="I53" s="43">
        <v>59683.071763479449</v>
      </c>
    </row>
    <row r="54" spans="1:9">
      <c r="A54">
        <v>36</v>
      </c>
      <c r="B54" s="43">
        <v>40513</v>
      </c>
      <c r="C54" s="43">
        <v>59683.071763479449</v>
      </c>
      <c r="D54" s="43">
        <v>452.15217704374459</v>
      </c>
      <c r="E54" s="43">
        <v>0</v>
      </c>
      <c r="F54" s="43">
        <v>452.15217704374459</v>
      </c>
      <c r="G54" s="43">
        <v>374.06682481985899</v>
      </c>
      <c r="H54" s="43">
        <v>78.085352223885607</v>
      </c>
      <c r="I54" s="43">
        <v>59309.004938659593</v>
      </c>
    </row>
    <row r="55" spans="1:9">
      <c r="A55">
        <v>37</v>
      </c>
      <c r="B55" s="43">
        <v>40544</v>
      </c>
      <c r="C55" s="43">
        <v>59309.004938659593</v>
      </c>
      <c r="D55" s="43">
        <v>452.15217704374459</v>
      </c>
      <c r="E55" s="43">
        <v>0</v>
      </c>
      <c r="F55" s="43">
        <v>452.15217704374459</v>
      </c>
      <c r="G55" s="43">
        <v>374.55622891566497</v>
      </c>
      <c r="H55" s="43">
        <v>77.595948128079627</v>
      </c>
      <c r="I55" s="43">
        <v>58934.448709743927</v>
      </c>
    </row>
    <row r="56" spans="1:9">
      <c r="A56">
        <v>38</v>
      </c>
      <c r="B56" s="43">
        <v>40575</v>
      </c>
      <c r="C56" s="43">
        <v>58934.448709743927</v>
      </c>
      <c r="D56" s="43">
        <v>452.15217704374459</v>
      </c>
      <c r="E56" s="43">
        <v>0</v>
      </c>
      <c r="F56" s="43">
        <v>452.15217704374459</v>
      </c>
      <c r="G56" s="43">
        <v>375.04627331516298</v>
      </c>
      <c r="H56" s="43">
        <v>77.105903728581623</v>
      </c>
      <c r="I56" s="43">
        <v>58559.402436428762</v>
      </c>
    </row>
    <row r="57" spans="1:9">
      <c r="A57">
        <v>39</v>
      </c>
      <c r="B57" s="43">
        <v>40603</v>
      </c>
      <c r="C57" s="43">
        <v>58559.402436428762</v>
      </c>
      <c r="D57" s="43">
        <v>452.15217704374459</v>
      </c>
      <c r="E57" s="43">
        <v>0</v>
      </c>
      <c r="F57" s="43">
        <v>452.15217704374459</v>
      </c>
      <c r="G57" s="43">
        <v>375.53695885608363</v>
      </c>
      <c r="H57" s="43">
        <v>76.615218187660957</v>
      </c>
      <c r="I57" s="43">
        <v>58183.865477572675</v>
      </c>
    </row>
    <row r="58" spans="1:9">
      <c r="A58">
        <v>40</v>
      </c>
      <c r="B58" s="43">
        <v>40634</v>
      </c>
      <c r="C58" s="43">
        <v>58183.865477572675</v>
      </c>
      <c r="D58" s="43">
        <v>452.15217704374459</v>
      </c>
      <c r="E58" s="43">
        <v>0</v>
      </c>
      <c r="F58" s="43">
        <v>452.15217704374459</v>
      </c>
      <c r="G58" s="43">
        <v>376.02828637725366</v>
      </c>
      <c r="H58" s="43">
        <v>76.123890666490908</v>
      </c>
      <c r="I58" s="43">
        <v>57807.837191195424</v>
      </c>
    </row>
    <row r="59" spans="1:9">
      <c r="A59">
        <v>41</v>
      </c>
      <c r="B59" s="43">
        <v>40664</v>
      </c>
      <c r="C59" s="43">
        <v>57807.837191195424</v>
      </c>
      <c r="D59" s="43">
        <v>452.15217704374459</v>
      </c>
      <c r="E59" s="43">
        <v>0</v>
      </c>
      <c r="F59" s="43">
        <v>452.15217704374459</v>
      </c>
      <c r="G59" s="43">
        <v>376.52025671859724</v>
      </c>
      <c r="H59" s="43">
        <v>75.631920325147334</v>
      </c>
      <c r="I59" s="43">
        <v>57431.316934476825</v>
      </c>
    </row>
    <row r="60" spans="1:9">
      <c r="A60">
        <v>42</v>
      </c>
      <c r="B60" s="43">
        <v>40695</v>
      </c>
      <c r="C60" s="43">
        <v>57431.316934476825</v>
      </c>
      <c r="D60" s="43">
        <v>452.15217704374459</v>
      </c>
      <c r="E60" s="43">
        <v>0</v>
      </c>
      <c r="F60" s="43">
        <v>452.15217704374459</v>
      </c>
      <c r="G60" s="43">
        <v>377.0128707211374</v>
      </c>
      <c r="H60" s="43">
        <v>75.139306322607169</v>
      </c>
      <c r="I60" s="43">
        <v>57054.304063755684</v>
      </c>
    </row>
    <row r="61" spans="1:9">
      <c r="A61">
        <v>43</v>
      </c>
      <c r="B61" s="43">
        <v>40725</v>
      </c>
      <c r="C61" s="43">
        <v>57054.304063755684</v>
      </c>
      <c r="D61" s="43">
        <v>452.15217704374459</v>
      </c>
      <c r="E61" s="43">
        <v>0</v>
      </c>
      <c r="F61" s="43">
        <v>452.15217704374459</v>
      </c>
      <c r="G61" s="43">
        <v>377.50612922699759</v>
      </c>
      <c r="H61" s="43">
        <v>74.646047816747014</v>
      </c>
      <c r="I61" s="43">
        <v>56676.797934528688</v>
      </c>
    </row>
    <row r="62" spans="1:9">
      <c r="A62">
        <v>44</v>
      </c>
      <c r="B62" s="43">
        <v>40756</v>
      </c>
      <c r="C62" s="43">
        <v>56676.797934528688</v>
      </c>
      <c r="D62" s="43">
        <v>452.15217704374459</v>
      </c>
      <c r="E62" s="43">
        <v>0</v>
      </c>
      <c r="F62" s="43">
        <v>452.15217704374459</v>
      </c>
      <c r="G62" s="43">
        <v>378.0000330794029</v>
      </c>
      <c r="H62" s="43">
        <v>74.15214396434169</v>
      </c>
      <c r="I62" s="43">
        <v>56298.797901449281</v>
      </c>
    </row>
    <row r="63" spans="1:9">
      <c r="A63">
        <v>45</v>
      </c>
      <c r="B63" s="43">
        <v>40787</v>
      </c>
      <c r="C63" s="43">
        <v>56298.797901449281</v>
      </c>
      <c r="D63" s="43">
        <v>452.15217704374459</v>
      </c>
      <c r="E63" s="43">
        <v>0</v>
      </c>
      <c r="F63" s="43">
        <v>452.15217704374459</v>
      </c>
      <c r="G63" s="43">
        <v>378.49458312268177</v>
      </c>
      <c r="H63" s="43">
        <v>73.657593921062798</v>
      </c>
      <c r="I63" s="43">
        <v>55920.303318326602</v>
      </c>
    </row>
    <row r="64" spans="1:9">
      <c r="A64">
        <v>46</v>
      </c>
      <c r="B64" s="43">
        <v>40817</v>
      </c>
      <c r="C64" s="43">
        <v>55920.303318326602</v>
      </c>
      <c r="D64" s="43">
        <v>452.15217704374459</v>
      </c>
      <c r="E64" s="43">
        <v>0</v>
      </c>
      <c r="F64" s="43">
        <v>452.15217704374459</v>
      </c>
      <c r="G64" s="43">
        <v>378.9897802022673</v>
      </c>
      <c r="H64" s="43">
        <v>73.162396841477303</v>
      </c>
      <c r="I64" s="43">
        <v>55541.313538124334</v>
      </c>
    </row>
    <row r="65" spans="1:9">
      <c r="A65">
        <v>47</v>
      </c>
      <c r="B65" s="43">
        <v>40848</v>
      </c>
      <c r="C65" s="43">
        <v>55541.313538124334</v>
      </c>
      <c r="D65" s="43">
        <v>452.15217704374459</v>
      </c>
      <c r="E65" s="43">
        <v>0</v>
      </c>
      <c r="F65" s="43">
        <v>452.15217704374459</v>
      </c>
      <c r="G65" s="43">
        <v>379.4856251646986</v>
      </c>
      <c r="H65" s="43">
        <v>72.666551879045997</v>
      </c>
      <c r="I65" s="43">
        <v>55161.827912959634</v>
      </c>
    </row>
    <row r="66" spans="1:9">
      <c r="A66">
        <v>48</v>
      </c>
      <c r="B66" s="43">
        <v>40878</v>
      </c>
      <c r="C66" s="43">
        <v>55161.827912959634</v>
      </c>
      <c r="D66" s="43">
        <v>452.15217704374459</v>
      </c>
      <c r="E66" s="43">
        <v>0</v>
      </c>
      <c r="F66" s="43">
        <v>452.15217704374459</v>
      </c>
      <c r="G66" s="43">
        <v>379.98211885762242</v>
      </c>
      <c r="H66" s="43">
        <v>72.170058186122176</v>
      </c>
      <c r="I66" s="43">
        <v>54781.84579410201</v>
      </c>
    </row>
    <row r="67" spans="1:9">
      <c r="A67">
        <v>49</v>
      </c>
      <c r="B67" s="43">
        <v>40909</v>
      </c>
      <c r="C67" s="43">
        <v>54781.84579410201</v>
      </c>
      <c r="D67" s="43">
        <v>452.15217704374459</v>
      </c>
      <c r="E67" s="43">
        <v>0</v>
      </c>
      <c r="F67" s="43">
        <v>452.15217704374459</v>
      </c>
      <c r="G67" s="43">
        <v>380.47926212979445</v>
      </c>
      <c r="H67" s="43">
        <v>71.672914913950123</v>
      </c>
      <c r="I67" s="43">
        <v>54401.366531972213</v>
      </c>
    </row>
    <row r="68" spans="1:9">
      <c r="A68">
        <v>50</v>
      </c>
      <c r="B68" s="43">
        <v>40940</v>
      </c>
      <c r="C68" s="43">
        <v>54401.366531972213</v>
      </c>
      <c r="D68" s="43">
        <v>452.15217704374459</v>
      </c>
      <c r="E68" s="43">
        <v>0</v>
      </c>
      <c r="F68" s="43">
        <v>452.15217704374459</v>
      </c>
      <c r="G68" s="43">
        <v>380.97705583108097</v>
      </c>
      <c r="H68" s="43">
        <v>71.17512121266364</v>
      </c>
      <c r="I68" s="43">
        <v>54020.389476141136</v>
      </c>
    </row>
    <row r="69" spans="1:9">
      <c r="A69">
        <v>51</v>
      </c>
      <c r="B69" s="43">
        <v>40969</v>
      </c>
      <c r="C69" s="43">
        <v>54020.389476141136</v>
      </c>
      <c r="D69" s="43">
        <v>452.15217704374459</v>
      </c>
      <c r="E69" s="43">
        <v>0</v>
      </c>
      <c r="F69" s="43">
        <v>452.15217704374459</v>
      </c>
      <c r="G69" s="43">
        <v>381.47550081245993</v>
      </c>
      <c r="H69" s="43">
        <v>70.676676231284645</v>
      </c>
      <c r="I69" s="43">
        <v>53638.913975328673</v>
      </c>
    </row>
    <row r="70" spans="1:9">
      <c r="A70">
        <v>52</v>
      </c>
      <c r="B70" s="43">
        <v>41000</v>
      </c>
      <c r="C70" s="43">
        <v>53638.913975328673</v>
      </c>
      <c r="D70" s="43">
        <v>452.15217704374459</v>
      </c>
      <c r="E70" s="43">
        <v>0</v>
      </c>
      <c r="F70" s="43">
        <v>452.15217704374459</v>
      </c>
      <c r="G70" s="43">
        <v>381.97459792602291</v>
      </c>
      <c r="H70" s="43">
        <v>70.177579117721677</v>
      </c>
      <c r="I70" s="43">
        <v>53256.939377402647</v>
      </c>
    </row>
    <row r="71" spans="1:9">
      <c r="A71">
        <v>53</v>
      </c>
      <c r="B71" s="43">
        <v>41030</v>
      </c>
      <c r="C71" s="43">
        <v>53256.939377402647</v>
      </c>
      <c r="D71" s="43">
        <v>452.15217704374459</v>
      </c>
      <c r="E71" s="43">
        <v>0</v>
      </c>
      <c r="F71" s="43">
        <v>452.15217704374459</v>
      </c>
      <c r="G71" s="43">
        <v>382.47434802497611</v>
      </c>
      <c r="H71" s="43">
        <v>69.677829018768463</v>
      </c>
      <c r="I71" s="43">
        <v>52874.465029377672</v>
      </c>
    </row>
    <row r="72" spans="1:9">
      <c r="A72">
        <v>54</v>
      </c>
      <c r="B72" s="43">
        <v>41061</v>
      </c>
      <c r="C72" s="43">
        <v>52874.465029377672</v>
      </c>
      <c r="D72" s="43">
        <v>452.15217704374459</v>
      </c>
      <c r="E72" s="43">
        <v>0</v>
      </c>
      <c r="F72" s="43">
        <v>452.15217704374459</v>
      </c>
      <c r="G72" s="43">
        <v>382.97475196364212</v>
      </c>
      <c r="H72" s="43">
        <v>69.177425080102452</v>
      </c>
      <c r="I72" s="43">
        <v>52491.490277414028</v>
      </c>
    </row>
    <row r="73" spans="1:9">
      <c r="A73">
        <v>55</v>
      </c>
      <c r="B73" s="43">
        <v>41091</v>
      </c>
      <c r="C73" s="43">
        <v>52491.490277414028</v>
      </c>
      <c r="D73" s="43">
        <v>452.15217704374459</v>
      </c>
      <c r="E73" s="43">
        <v>0</v>
      </c>
      <c r="F73" s="43">
        <v>452.15217704374459</v>
      </c>
      <c r="G73" s="43">
        <v>383.47581059746125</v>
      </c>
      <c r="H73" s="43">
        <v>68.676366446283353</v>
      </c>
      <c r="I73" s="43">
        <v>52108.014466816567</v>
      </c>
    </row>
    <row r="74" spans="1:9">
      <c r="A74">
        <v>56</v>
      </c>
      <c r="B74" s="43">
        <v>41122</v>
      </c>
      <c r="C74" s="43">
        <v>52108.014466816567</v>
      </c>
      <c r="D74" s="43">
        <v>452.15217704374459</v>
      </c>
      <c r="E74" s="43">
        <v>0</v>
      </c>
      <c r="F74" s="43">
        <v>452.15217704374459</v>
      </c>
      <c r="G74" s="43">
        <v>383.97752478299293</v>
      </c>
      <c r="H74" s="43">
        <v>68.174652260751671</v>
      </c>
      <c r="I74" s="43">
        <v>51724.036942033577</v>
      </c>
    </row>
    <row r="75" spans="1:9">
      <c r="A75">
        <v>57</v>
      </c>
      <c r="B75" s="43">
        <v>41153</v>
      </c>
      <c r="C75" s="43">
        <v>51724.036942033577</v>
      </c>
      <c r="D75" s="43">
        <v>452.15217704374459</v>
      </c>
      <c r="E75" s="43">
        <v>0</v>
      </c>
      <c r="F75" s="43">
        <v>452.15217704374459</v>
      </c>
      <c r="G75" s="43">
        <v>384.47989537791733</v>
      </c>
      <c r="H75" s="43">
        <v>67.672281665827256</v>
      </c>
      <c r="I75" s="43">
        <v>51339.55704665566</v>
      </c>
    </row>
    <row r="76" spans="1:9">
      <c r="A76">
        <v>58</v>
      </c>
      <c r="B76" s="43">
        <v>41183</v>
      </c>
      <c r="C76" s="43">
        <v>51339.55704665566</v>
      </c>
      <c r="D76" s="43">
        <v>452.15217704374459</v>
      </c>
      <c r="E76" s="43">
        <v>0</v>
      </c>
      <c r="F76" s="43">
        <v>452.15217704374459</v>
      </c>
      <c r="G76" s="43">
        <v>384.98292324103676</v>
      </c>
      <c r="H76" s="43">
        <v>67.169253802707814</v>
      </c>
      <c r="I76" s="43">
        <v>50954.574123414626</v>
      </c>
    </row>
    <row r="77" spans="1:9">
      <c r="A77">
        <v>59</v>
      </c>
      <c r="B77" s="43">
        <v>41214</v>
      </c>
      <c r="C77" s="43">
        <v>50954.574123414626</v>
      </c>
      <c r="D77" s="43">
        <v>452.15217704374459</v>
      </c>
      <c r="E77" s="43">
        <v>0</v>
      </c>
      <c r="F77" s="43">
        <v>452.15217704374459</v>
      </c>
      <c r="G77" s="43">
        <v>385.48660923227715</v>
      </c>
      <c r="H77" s="43">
        <v>66.665567811467454</v>
      </c>
      <c r="I77" s="43">
        <v>50569.087514182349</v>
      </c>
    </row>
    <row r="78" spans="1:9">
      <c r="A78">
        <v>60</v>
      </c>
      <c r="B78" s="43">
        <v>41244</v>
      </c>
      <c r="C78" s="43">
        <v>50569.087514182349</v>
      </c>
      <c r="D78" s="43">
        <v>452.15217704374459</v>
      </c>
      <c r="E78" s="43">
        <v>0</v>
      </c>
      <c r="F78" s="43">
        <v>452.15217704374459</v>
      </c>
      <c r="G78" s="43">
        <v>385.99095421268936</v>
      </c>
      <c r="H78" s="43">
        <v>66.161222831055241</v>
      </c>
      <c r="I78" s="43">
        <v>50183.096559969657</v>
      </c>
    </row>
    <row r="79" spans="1:9">
      <c r="A79">
        <v>61</v>
      </c>
      <c r="B79" s="43">
        <v>41275</v>
      </c>
      <c r="C79" s="43">
        <v>50183.096559969657</v>
      </c>
      <c r="D79" s="43">
        <v>452.15217704374459</v>
      </c>
      <c r="E79" s="43">
        <v>0</v>
      </c>
      <c r="F79" s="43">
        <v>452.15217704374459</v>
      </c>
      <c r="G79" s="43">
        <v>386.49595904445096</v>
      </c>
      <c r="H79" s="43">
        <v>65.656217999293631</v>
      </c>
      <c r="I79" s="43">
        <v>49796.600600925209</v>
      </c>
    </row>
    <row r="80" spans="1:9">
      <c r="A80">
        <v>62</v>
      </c>
      <c r="B80" s="43">
        <v>41306</v>
      </c>
      <c r="C80" s="43">
        <v>49796.600600925209</v>
      </c>
      <c r="D80" s="43">
        <v>452.15217704374459</v>
      </c>
      <c r="E80" s="43">
        <v>0</v>
      </c>
      <c r="F80" s="43">
        <v>452.15217704374459</v>
      </c>
      <c r="G80" s="43">
        <v>387.00162459086744</v>
      </c>
      <c r="H80" s="43">
        <v>65.150552452877136</v>
      </c>
      <c r="I80" s="43">
        <v>49409.598976334339</v>
      </c>
    </row>
    <row r="81" spans="1:9">
      <c r="A81">
        <v>63</v>
      </c>
      <c r="B81" s="43">
        <v>41334</v>
      </c>
      <c r="C81" s="43">
        <v>49409.598976334339</v>
      </c>
      <c r="D81" s="43">
        <v>452.15217704374459</v>
      </c>
      <c r="E81" s="43">
        <v>0</v>
      </c>
      <c r="F81" s="43">
        <v>452.15217704374459</v>
      </c>
      <c r="G81" s="43">
        <v>387.50795171637384</v>
      </c>
      <c r="H81" s="43">
        <v>64.644225327370762</v>
      </c>
      <c r="I81" s="43">
        <v>49022.091024617963</v>
      </c>
    </row>
    <row r="82" spans="1:9">
      <c r="A82">
        <v>64</v>
      </c>
      <c r="B82" s="43">
        <v>41365</v>
      </c>
      <c r="C82" s="43">
        <v>49022.091024617963</v>
      </c>
      <c r="D82" s="43">
        <v>452.15217704374459</v>
      </c>
      <c r="E82" s="43">
        <v>0</v>
      </c>
      <c r="F82" s="43">
        <v>452.15217704374459</v>
      </c>
      <c r="G82" s="43">
        <v>388.0149412865361</v>
      </c>
      <c r="H82" s="43">
        <v>64.137235757208501</v>
      </c>
      <c r="I82" s="43">
        <v>48634.076083331427</v>
      </c>
    </row>
    <row r="83" spans="1:9">
      <c r="A83">
        <v>65</v>
      </c>
      <c r="B83" s="43">
        <v>41395</v>
      </c>
      <c r="C83" s="43">
        <v>48634.076083331427</v>
      </c>
      <c r="D83" s="43">
        <v>452.15217704374459</v>
      </c>
      <c r="E83" s="43">
        <v>0</v>
      </c>
      <c r="F83" s="43">
        <v>452.15217704374459</v>
      </c>
      <c r="G83" s="43">
        <v>388.52259416805265</v>
      </c>
      <c r="H83" s="43">
        <v>63.629582875691945</v>
      </c>
      <c r="I83" s="43">
        <v>48245.553489163372</v>
      </c>
    </row>
    <row r="84" spans="1:9">
      <c r="A84">
        <v>66</v>
      </c>
      <c r="B84" s="43">
        <v>41426</v>
      </c>
      <c r="C84" s="43">
        <v>48245.553489163372</v>
      </c>
      <c r="D84" s="43">
        <v>452.15217704374459</v>
      </c>
      <c r="E84" s="43">
        <v>0</v>
      </c>
      <c r="F84" s="43">
        <v>452.15217704374459</v>
      </c>
      <c r="G84" s="43">
        <v>389.03091122875583</v>
      </c>
      <c r="H84" s="43">
        <v>63.121265814988739</v>
      </c>
      <c r="I84" s="43">
        <v>47856.522577934615</v>
      </c>
    </row>
    <row r="85" spans="1:9">
      <c r="A85">
        <v>67</v>
      </c>
      <c r="B85" s="43">
        <v>41456</v>
      </c>
      <c r="C85" s="43">
        <v>47856.522577934615</v>
      </c>
      <c r="D85" s="43">
        <v>452.15217704374459</v>
      </c>
      <c r="E85" s="43">
        <v>0</v>
      </c>
      <c r="F85" s="43">
        <v>452.15217704374459</v>
      </c>
      <c r="G85" s="43">
        <v>389.53989333761348</v>
      </c>
      <c r="H85" s="43">
        <v>62.612283706131116</v>
      </c>
      <c r="I85" s="43">
        <v>47466.982684597002</v>
      </c>
    </row>
    <row r="86" spans="1:9">
      <c r="A86">
        <v>68</v>
      </c>
      <c r="B86" s="43">
        <v>41487</v>
      </c>
      <c r="C86" s="43">
        <v>47466.982684597002</v>
      </c>
      <c r="D86" s="43">
        <v>452.15217704374459</v>
      </c>
      <c r="E86" s="43">
        <v>0</v>
      </c>
      <c r="F86" s="43">
        <v>452.15217704374459</v>
      </c>
      <c r="G86" s="43">
        <v>390.0495413647302</v>
      </c>
      <c r="H86" s="43">
        <v>62.102635679014405</v>
      </c>
      <c r="I86" s="43">
        <v>47076.933143232272</v>
      </c>
    </row>
    <row r="87" spans="1:9">
      <c r="A87">
        <v>69</v>
      </c>
      <c r="B87" s="43">
        <v>41518</v>
      </c>
      <c r="C87" s="43">
        <v>47076.933143232272</v>
      </c>
      <c r="D87" s="43">
        <v>452.15217704374459</v>
      </c>
      <c r="E87" s="43">
        <v>0</v>
      </c>
      <c r="F87" s="43">
        <v>452.15217704374459</v>
      </c>
      <c r="G87" s="43">
        <v>390.55985618134901</v>
      </c>
      <c r="H87" s="43">
        <v>61.592320862395553</v>
      </c>
      <c r="I87" s="43">
        <v>46686.373287050927</v>
      </c>
    </row>
    <row r="88" spans="1:9">
      <c r="A88">
        <v>70</v>
      </c>
      <c r="B88" s="43">
        <v>41548</v>
      </c>
      <c r="C88" s="43">
        <v>46686.373287050927</v>
      </c>
      <c r="D88" s="43">
        <v>452.15217704374459</v>
      </c>
      <c r="E88" s="43">
        <v>0</v>
      </c>
      <c r="F88" s="43">
        <v>452.15217704374459</v>
      </c>
      <c r="G88" s="43">
        <v>391.07083865985294</v>
      </c>
      <c r="H88" s="43">
        <v>61.08133838389162</v>
      </c>
      <c r="I88" s="43">
        <v>46295.30244839107</v>
      </c>
    </row>
    <row r="89" spans="1:9">
      <c r="A89">
        <v>71</v>
      </c>
      <c r="B89" s="43">
        <v>41579</v>
      </c>
      <c r="C89" s="43">
        <v>46295.30244839107</v>
      </c>
      <c r="D89" s="43">
        <v>452.15217704374459</v>
      </c>
      <c r="E89" s="43">
        <v>0</v>
      </c>
      <c r="F89" s="43">
        <v>452.15217704374459</v>
      </c>
      <c r="G89" s="43">
        <v>391.5824896737663</v>
      </c>
      <c r="H89" s="43">
        <v>60.569687369978311</v>
      </c>
      <c r="I89" s="43">
        <v>45903.719958717302</v>
      </c>
    </row>
    <row r="90" spans="1:9">
      <c r="A90">
        <v>72</v>
      </c>
      <c r="B90" s="43">
        <v>41609</v>
      </c>
      <c r="C90" s="43">
        <v>45903.719958717302</v>
      </c>
      <c r="D90" s="43">
        <v>452.15217704374459</v>
      </c>
      <c r="E90" s="43">
        <v>0</v>
      </c>
      <c r="F90" s="43">
        <v>452.15217704374459</v>
      </c>
      <c r="G90" s="43">
        <v>392.09481009775612</v>
      </c>
      <c r="H90" s="43">
        <v>60.057366945988463</v>
      </c>
      <c r="I90" s="43">
        <v>45511.625148619547</v>
      </c>
    </row>
    <row r="91" spans="1:9">
      <c r="A91">
        <v>73</v>
      </c>
      <c r="B91" s="43">
        <v>41640</v>
      </c>
      <c r="C91" s="43">
        <v>45511.625148619547</v>
      </c>
      <c r="D91" s="43">
        <v>452.15217704374459</v>
      </c>
      <c r="E91" s="43">
        <v>0</v>
      </c>
      <c r="F91" s="43">
        <v>452.15217704374459</v>
      </c>
      <c r="G91" s="43">
        <v>392.60780080763402</v>
      </c>
      <c r="H91" s="43">
        <v>59.544376236110566</v>
      </c>
      <c r="I91" s="43">
        <v>45119.01734781191</v>
      </c>
    </row>
    <row r="92" spans="1:9">
      <c r="A92">
        <v>74</v>
      </c>
      <c r="B92" s="43">
        <v>41671</v>
      </c>
      <c r="C92" s="43">
        <v>45119.01734781191</v>
      </c>
      <c r="D92" s="43">
        <v>452.15217704374459</v>
      </c>
      <c r="E92" s="43">
        <v>0</v>
      </c>
      <c r="F92" s="43">
        <v>452.15217704374459</v>
      </c>
      <c r="G92" s="43">
        <v>393.12146268035735</v>
      </c>
      <c r="H92" s="43">
        <v>59.03071436338724</v>
      </c>
      <c r="I92" s="43">
        <v>44725.895885131555</v>
      </c>
    </row>
    <row r="93" spans="1:9">
      <c r="A93">
        <v>75</v>
      </c>
      <c r="B93" s="43">
        <v>41699</v>
      </c>
      <c r="C93" s="43">
        <v>44725.895885131555</v>
      </c>
      <c r="D93" s="43">
        <v>452.15217704374459</v>
      </c>
      <c r="E93" s="43">
        <v>0</v>
      </c>
      <c r="F93" s="43">
        <v>452.15217704374459</v>
      </c>
      <c r="G93" s="43">
        <v>393.63579659403081</v>
      </c>
      <c r="H93" s="43">
        <v>58.516380449713779</v>
      </c>
      <c r="I93" s="43">
        <v>44332.260088537521</v>
      </c>
    </row>
    <row r="94" spans="1:9">
      <c r="A94">
        <v>76</v>
      </c>
      <c r="B94" s="43">
        <v>41730</v>
      </c>
      <c r="C94" s="43">
        <v>44332.260088537521</v>
      </c>
      <c r="D94" s="43">
        <v>452.15217704374459</v>
      </c>
      <c r="E94" s="43">
        <v>0</v>
      </c>
      <c r="F94" s="43">
        <v>452.15217704374459</v>
      </c>
      <c r="G94" s="43">
        <v>394.15080342790799</v>
      </c>
      <c r="H94" s="43">
        <v>58.001373615836592</v>
      </c>
      <c r="I94" s="43">
        <v>43938.109285109611</v>
      </c>
    </row>
    <row r="95" spans="1:9">
      <c r="A95">
        <v>77</v>
      </c>
      <c r="B95" s="43">
        <v>41760</v>
      </c>
      <c r="C95" s="43">
        <v>43938.109285109611</v>
      </c>
      <c r="D95" s="43">
        <v>452.15217704374459</v>
      </c>
      <c r="E95" s="43">
        <v>0</v>
      </c>
      <c r="F95" s="43">
        <v>452.15217704374459</v>
      </c>
      <c r="G95" s="43">
        <v>394.66648406239284</v>
      </c>
      <c r="H95" s="43">
        <v>57.48569298135174</v>
      </c>
      <c r="I95" s="43">
        <v>43543.442801047218</v>
      </c>
    </row>
    <row r="96" spans="1:9">
      <c r="A96">
        <v>78</v>
      </c>
      <c r="B96" s="43">
        <v>41791</v>
      </c>
      <c r="C96" s="43">
        <v>43543.442801047218</v>
      </c>
      <c r="D96" s="43">
        <v>452.15217704374459</v>
      </c>
      <c r="E96" s="43">
        <v>0</v>
      </c>
      <c r="F96" s="43">
        <v>452.15217704374459</v>
      </c>
      <c r="G96" s="43">
        <v>395.18283937904113</v>
      </c>
      <c r="H96" s="43">
        <v>56.969337664703438</v>
      </c>
      <c r="I96" s="43">
        <v>43148.259961668176</v>
      </c>
    </row>
    <row r="97" spans="1:9">
      <c r="A97">
        <v>79</v>
      </c>
      <c r="B97" s="43">
        <v>41821</v>
      </c>
      <c r="C97" s="43">
        <v>43148.259961668176</v>
      </c>
      <c r="D97" s="43">
        <v>452.15217704374459</v>
      </c>
      <c r="E97" s="43">
        <v>0</v>
      </c>
      <c r="F97" s="43">
        <v>452.15217704374459</v>
      </c>
      <c r="G97" s="43">
        <v>395.69987026056208</v>
      </c>
      <c r="H97" s="43">
        <v>56.452306783182529</v>
      </c>
      <c r="I97" s="43">
        <v>42752.560091407613</v>
      </c>
    </row>
    <row r="98" spans="1:9">
      <c r="A98">
        <v>80</v>
      </c>
      <c r="B98" s="43">
        <v>41852</v>
      </c>
      <c r="C98" s="43">
        <v>42752.560091407613</v>
      </c>
      <c r="D98" s="43">
        <v>452.15217704374459</v>
      </c>
      <c r="E98" s="43">
        <v>0</v>
      </c>
      <c r="F98" s="43">
        <v>452.15217704374459</v>
      </c>
      <c r="G98" s="43">
        <v>396.21757759081964</v>
      </c>
      <c r="H98" s="43">
        <v>55.93459945292495</v>
      </c>
      <c r="I98" s="43">
        <v>42356.342513816795</v>
      </c>
    </row>
    <row r="99" spans="1:9">
      <c r="A99">
        <v>81</v>
      </c>
      <c r="B99" s="43">
        <v>41883</v>
      </c>
      <c r="C99" s="43">
        <v>42356.342513816795</v>
      </c>
      <c r="D99" s="43">
        <v>452.15217704374459</v>
      </c>
      <c r="E99" s="43">
        <v>0</v>
      </c>
      <c r="F99" s="43">
        <v>452.15217704374459</v>
      </c>
      <c r="G99" s="43">
        <v>396.73596225483431</v>
      </c>
      <c r="H99" s="43">
        <v>55.416214788910303</v>
      </c>
      <c r="I99" s="43">
        <v>41959.606551561963</v>
      </c>
    </row>
    <row r="100" spans="1:9">
      <c r="A100">
        <v>82</v>
      </c>
      <c r="B100" s="43">
        <v>41913</v>
      </c>
      <c r="C100" s="43">
        <v>41959.606551561963</v>
      </c>
      <c r="D100" s="43">
        <v>452.15217704374459</v>
      </c>
      <c r="E100" s="43">
        <v>0</v>
      </c>
      <c r="F100" s="43">
        <v>452.15217704374459</v>
      </c>
      <c r="G100" s="43">
        <v>397.25502513878433</v>
      </c>
      <c r="H100" s="43">
        <v>54.897151904960232</v>
      </c>
      <c r="I100" s="43">
        <v>41562.351526423176</v>
      </c>
    </row>
    <row r="101" spans="1:9">
      <c r="A101">
        <v>83</v>
      </c>
      <c r="B101" s="43">
        <v>41944</v>
      </c>
      <c r="C101" s="43">
        <v>41562.351526423176</v>
      </c>
      <c r="D101" s="43">
        <v>452.15217704374459</v>
      </c>
      <c r="E101" s="43">
        <v>0</v>
      </c>
      <c r="F101" s="43">
        <v>452.15217704374459</v>
      </c>
      <c r="G101" s="43">
        <v>397.7747671300076</v>
      </c>
      <c r="H101" s="43">
        <v>54.377409913736983</v>
      </c>
      <c r="I101" s="43">
        <v>41164.576759293166</v>
      </c>
    </row>
    <row r="102" spans="1:9">
      <c r="A102">
        <v>84</v>
      </c>
      <c r="B102" s="43">
        <v>41974</v>
      </c>
      <c r="C102" s="43">
        <v>41164.576759293166</v>
      </c>
      <c r="D102" s="43">
        <v>452.15217704374459</v>
      </c>
      <c r="E102" s="43">
        <v>0</v>
      </c>
      <c r="F102" s="43">
        <v>452.15217704374459</v>
      </c>
      <c r="G102" s="43">
        <v>398.29518911700268</v>
      </c>
      <c r="H102" s="43">
        <v>53.856987926741887</v>
      </c>
      <c r="I102" s="43">
        <v>40766.281570176165</v>
      </c>
    </row>
    <row r="103" spans="1:9">
      <c r="A103">
        <v>85</v>
      </c>
      <c r="B103" s="43">
        <v>42005</v>
      </c>
      <c r="C103" s="43">
        <v>40766.281570176165</v>
      </c>
      <c r="D103" s="43">
        <v>452.15217704374459</v>
      </c>
      <c r="E103" s="43">
        <v>0</v>
      </c>
      <c r="F103" s="43">
        <v>452.15217704374459</v>
      </c>
      <c r="G103" s="43">
        <v>398.81629198943079</v>
      </c>
      <c r="H103" s="43">
        <v>53.335885054313813</v>
      </c>
      <c r="I103" s="43">
        <v>40367.465278186733</v>
      </c>
    </row>
    <row r="104" spans="1:9">
      <c r="A104">
        <v>86</v>
      </c>
      <c r="B104" s="43">
        <v>42036</v>
      </c>
      <c r="C104" s="43">
        <v>40367.465278186733</v>
      </c>
      <c r="D104" s="43">
        <v>452.15217704374459</v>
      </c>
      <c r="E104" s="43">
        <v>0</v>
      </c>
      <c r="F104" s="43">
        <v>452.15217704374459</v>
      </c>
      <c r="G104" s="43">
        <v>399.33807663811695</v>
      </c>
      <c r="H104" s="43">
        <v>52.814100405627642</v>
      </c>
      <c r="I104" s="43">
        <v>39968.127201548617</v>
      </c>
    </row>
    <row r="105" spans="1:9">
      <c r="A105">
        <v>87</v>
      </c>
      <c r="B105" s="43">
        <v>42064</v>
      </c>
      <c r="C105" s="43">
        <v>39968.127201548617</v>
      </c>
      <c r="D105" s="43">
        <v>452.15217704374459</v>
      </c>
      <c r="E105" s="43">
        <v>0</v>
      </c>
      <c r="F105" s="43">
        <v>452.15217704374459</v>
      </c>
      <c r="G105" s="43">
        <v>399.86054395505181</v>
      </c>
      <c r="H105" s="43">
        <v>52.29163308869277</v>
      </c>
      <c r="I105" s="43">
        <v>39568.266657593565</v>
      </c>
    </row>
    <row r="106" spans="1:9">
      <c r="A106">
        <v>88</v>
      </c>
      <c r="B106" s="43">
        <v>42095</v>
      </c>
      <c r="C106" s="43">
        <v>39568.266657593565</v>
      </c>
      <c r="D106" s="43">
        <v>452.15217704374459</v>
      </c>
      <c r="E106" s="43">
        <v>0</v>
      </c>
      <c r="F106" s="43">
        <v>452.15217704374459</v>
      </c>
      <c r="G106" s="43">
        <v>400.38369483339301</v>
      </c>
      <c r="H106" s="43">
        <v>51.768482210351578</v>
      </c>
      <c r="I106" s="43">
        <v>39167.882962760174</v>
      </c>
    </row>
    <row r="107" spans="1:9">
      <c r="A107">
        <v>89</v>
      </c>
      <c r="B107" s="43">
        <v>42125</v>
      </c>
      <c r="C107" s="43">
        <v>39167.882962760174</v>
      </c>
      <c r="D107" s="43">
        <v>452.15217704374459</v>
      </c>
      <c r="E107" s="43">
        <v>0</v>
      </c>
      <c r="F107" s="43">
        <v>452.15217704374459</v>
      </c>
      <c r="G107" s="43">
        <v>400.90753016746669</v>
      </c>
      <c r="H107" s="43">
        <v>51.244646876277891</v>
      </c>
      <c r="I107" s="43">
        <v>38766.975432592706</v>
      </c>
    </row>
    <row r="108" spans="1:9">
      <c r="A108">
        <v>90</v>
      </c>
      <c r="B108" s="43">
        <v>42156</v>
      </c>
      <c r="C108" s="43">
        <v>38766.975432592706</v>
      </c>
      <c r="D108" s="43">
        <v>452.15217704374459</v>
      </c>
      <c r="E108" s="43">
        <v>0</v>
      </c>
      <c r="F108" s="43">
        <v>452.15217704374459</v>
      </c>
      <c r="G108" s="43">
        <v>401.43205085276912</v>
      </c>
      <c r="H108" s="43">
        <v>50.720126190975456</v>
      </c>
      <c r="I108" s="43">
        <v>38365.543381739939</v>
      </c>
    </row>
    <row r="109" spans="1:9">
      <c r="A109">
        <v>91</v>
      </c>
      <c r="B109" s="43">
        <v>42186</v>
      </c>
      <c r="C109" s="43">
        <v>38365.543381739939</v>
      </c>
      <c r="D109" s="43">
        <v>452.15217704374459</v>
      </c>
      <c r="E109" s="43">
        <v>0</v>
      </c>
      <c r="F109" s="43">
        <v>452.15217704374459</v>
      </c>
      <c r="G109" s="43">
        <v>401.95725778596818</v>
      </c>
      <c r="H109" s="43">
        <v>50.194919257776412</v>
      </c>
      <c r="I109" s="43">
        <v>37963.586123953974</v>
      </c>
    </row>
    <row r="110" spans="1:9">
      <c r="A110">
        <v>92</v>
      </c>
      <c r="B110" s="43">
        <v>42217</v>
      </c>
      <c r="C110" s="43">
        <v>37963.586123953974</v>
      </c>
      <c r="D110" s="43">
        <v>452.15217704374459</v>
      </c>
      <c r="E110" s="43">
        <v>0</v>
      </c>
      <c r="F110" s="43">
        <v>452.15217704374459</v>
      </c>
      <c r="G110" s="43">
        <v>402.48315186490481</v>
      </c>
      <c r="H110" s="43">
        <v>49.669025178839775</v>
      </c>
      <c r="I110" s="43">
        <v>37561.102972089066</v>
      </c>
    </row>
    <row r="111" spans="1:9">
      <c r="A111">
        <v>93</v>
      </c>
      <c r="B111" s="43">
        <v>42248</v>
      </c>
      <c r="C111" s="43">
        <v>37561.102972089066</v>
      </c>
      <c r="D111" s="43">
        <v>452.15217704374459</v>
      </c>
      <c r="E111" s="43">
        <v>0</v>
      </c>
      <c r="F111" s="43">
        <v>452.15217704374459</v>
      </c>
      <c r="G111" s="43">
        <v>403.00973398859475</v>
      </c>
      <c r="H111" s="43">
        <v>49.142443055149862</v>
      </c>
      <c r="I111" s="43">
        <v>37158.093238100468</v>
      </c>
    </row>
    <row r="112" spans="1:9">
      <c r="A112">
        <v>94</v>
      </c>
      <c r="B112" s="43">
        <v>42278</v>
      </c>
      <c r="C112" s="43">
        <v>37158.093238100468</v>
      </c>
      <c r="D112" s="43">
        <v>452.15217704374459</v>
      </c>
      <c r="E112" s="43">
        <v>0</v>
      </c>
      <c r="F112" s="43">
        <v>452.15217704374459</v>
      </c>
      <c r="G112" s="43">
        <v>403.53700505722981</v>
      </c>
      <c r="H112" s="43">
        <v>48.615171986514774</v>
      </c>
      <c r="I112" s="43">
        <v>36754.556233043237</v>
      </c>
    </row>
    <row r="113" spans="1:9">
      <c r="A113">
        <v>95</v>
      </c>
      <c r="B113" s="43">
        <v>42309</v>
      </c>
      <c r="C113" s="43">
        <v>36754.556233043237</v>
      </c>
      <c r="D113" s="43">
        <v>452.15217704374459</v>
      </c>
      <c r="E113" s="43">
        <v>0</v>
      </c>
      <c r="F113" s="43">
        <v>452.15217704374459</v>
      </c>
      <c r="G113" s="43">
        <v>404.06496597217972</v>
      </c>
      <c r="H113" s="43">
        <v>48.087211071564894</v>
      </c>
      <c r="I113" s="43">
        <v>36350.491267071055</v>
      </c>
    </row>
    <row r="114" spans="1:9">
      <c r="A114">
        <v>96</v>
      </c>
      <c r="B114" s="43">
        <v>42339</v>
      </c>
      <c r="C114" s="43">
        <v>36350.491267071055</v>
      </c>
      <c r="D114" s="43">
        <v>452.15217704374459</v>
      </c>
      <c r="E114" s="43">
        <v>0</v>
      </c>
      <c r="F114" s="43">
        <v>452.15217704374459</v>
      </c>
      <c r="G114" s="43">
        <v>404.59361763599327</v>
      </c>
      <c r="H114" s="43">
        <v>47.558559407751289</v>
      </c>
      <c r="I114" s="43">
        <v>35945.897649435065</v>
      </c>
    </row>
    <row r="115" spans="1:9">
      <c r="A115">
        <v>97</v>
      </c>
      <c r="B115" s="43">
        <v>42370</v>
      </c>
      <c r="C115" s="43">
        <v>35945.897649435065</v>
      </c>
      <c r="D115" s="43">
        <v>452.15217704374459</v>
      </c>
      <c r="E115" s="43">
        <v>0</v>
      </c>
      <c r="F115" s="43">
        <v>452.15217704374459</v>
      </c>
      <c r="G115" s="43">
        <v>405.12296095240038</v>
      </c>
      <c r="H115" s="43">
        <v>47.029216091344203</v>
      </c>
      <c r="I115" s="43">
        <v>35540.774688482663</v>
      </c>
    </row>
    <row r="116" spans="1:9">
      <c r="A116">
        <v>98</v>
      </c>
      <c r="B116" s="43">
        <v>42401</v>
      </c>
      <c r="C116" s="43">
        <v>35540.774688482663</v>
      </c>
      <c r="D116" s="43">
        <v>452.15217704374459</v>
      </c>
      <c r="E116" s="43">
        <v>0</v>
      </c>
      <c r="F116" s="43">
        <v>452.15217704374459</v>
      </c>
      <c r="G116" s="43">
        <v>405.65299682631309</v>
      </c>
      <c r="H116" s="43">
        <v>46.49918021743148</v>
      </c>
      <c r="I116" s="43">
        <v>35135.12169165635</v>
      </c>
    </row>
    <row r="117" spans="1:9">
      <c r="A117">
        <v>99</v>
      </c>
      <c r="B117" s="43">
        <v>42430</v>
      </c>
      <c r="C117" s="43">
        <v>35135.12169165635</v>
      </c>
      <c r="D117" s="43">
        <v>452.15217704374459</v>
      </c>
      <c r="E117" s="43">
        <v>0</v>
      </c>
      <c r="F117" s="43">
        <v>452.15217704374459</v>
      </c>
      <c r="G117" s="43">
        <v>406.18372616382754</v>
      </c>
      <c r="H117" s="43">
        <v>45.96845087991705</v>
      </c>
      <c r="I117" s="43">
        <v>34728.937965492521</v>
      </c>
    </row>
    <row r="118" spans="1:9">
      <c r="A118">
        <v>100</v>
      </c>
      <c r="B118" s="43">
        <v>42461</v>
      </c>
      <c r="C118" s="43">
        <v>34728.937965492521</v>
      </c>
      <c r="D118" s="43">
        <v>452.15217704374459</v>
      </c>
      <c r="E118" s="43">
        <v>0</v>
      </c>
      <c r="F118" s="43">
        <v>452.15217704374459</v>
      </c>
      <c r="G118" s="43">
        <v>406.7151498722252</v>
      </c>
      <c r="H118" s="43">
        <v>45.437027171519382</v>
      </c>
      <c r="I118" s="43">
        <v>34322.222815620298</v>
      </c>
    </row>
    <row r="119" spans="1:9">
      <c r="A119">
        <v>101</v>
      </c>
      <c r="B119" s="43">
        <v>42491</v>
      </c>
      <c r="C119" s="43">
        <v>34322.222815620298</v>
      </c>
      <c r="D119" s="43">
        <v>452.15217704374459</v>
      </c>
      <c r="E119" s="43">
        <v>0</v>
      </c>
      <c r="F119" s="43">
        <v>452.15217704374459</v>
      </c>
      <c r="G119" s="43">
        <v>407.24726885997472</v>
      </c>
      <c r="H119" s="43">
        <v>44.904908183769891</v>
      </c>
      <c r="I119" s="43">
        <v>33914.975546760325</v>
      </c>
    </row>
    <row r="120" spans="1:9">
      <c r="A120">
        <v>102</v>
      </c>
      <c r="B120" s="43">
        <v>42522</v>
      </c>
      <c r="C120" s="43">
        <v>33914.975546760325</v>
      </c>
      <c r="D120" s="43">
        <v>452.15217704374459</v>
      </c>
      <c r="E120" s="43">
        <v>0</v>
      </c>
      <c r="F120" s="43">
        <v>452.15217704374459</v>
      </c>
      <c r="G120" s="43">
        <v>407.78008403673317</v>
      </c>
      <c r="H120" s="43">
        <v>44.372093007011422</v>
      </c>
      <c r="I120" s="43">
        <v>33507.19546272359</v>
      </c>
    </row>
    <row r="121" spans="1:9">
      <c r="A121">
        <v>103</v>
      </c>
      <c r="B121" s="43">
        <v>42552</v>
      </c>
      <c r="C121" s="43">
        <v>33507.19546272359</v>
      </c>
      <c r="D121" s="43">
        <v>452.15217704374459</v>
      </c>
      <c r="E121" s="43">
        <v>0</v>
      </c>
      <c r="F121" s="43">
        <v>452.15217704374459</v>
      </c>
      <c r="G121" s="43">
        <v>408.31359631334789</v>
      </c>
      <c r="H121" s="43">
        <v>43.838580730396693</v>
      </c>
      <c r="I121" s="43">
        <v>33098.881866410244</v>
      </c>
    </row>
    <row r="122" spans="1:9">
      <c r="A122">
        <v>104</v>
      </c>
      <c r="B122" s="43">
        <v>42583</v>
      </c>
      <c r="C122" s="43">
        <v>33098.881866410244</v>
      </c>
      <c r="D122" s="43">
        <v>452.15217704374459</v>
      </c>
      <c r="E122" s="43">
        <v>0</v>
      </c>
      <c r="F122" s="43">
        <v>452.15217704374459</v>
      </c>
      <c r="G122" s="43">
        <v>408.84780660185788</v>
      </c>
      <c r="H122" s="43">
        <v>43.304370441886732</v>
      </c>
      <c r="I122" s="43">
        <v>32690.034059808386</v>
      </c>
    </row>
    <row r="123" spans="1:9">
      <c r="A123">
        <v>105</v>
      </c>
      <c r="B123" s="43">
        <v>42614</v>
      </c>
      <c r="C123" s="43">
        <v>32690.034059808386</v>
      </c>
      <c r="D123" s="43">
        <v>452.15217704374459</v>
      </c>
      <c r="E123" s="43">
        <v>0</v>
      </c>
      <c r="F123" s="43">
        <v>452.15217704374459</v>
      </c>
      <c r="G123" s="43">
        <v>409.38271581549532</v>
      </c>
      <c r="H123" s="43">
        <v>42.769461228249298</v>
      </c>
      <c r="I123" s="43">
        <v>32280.651343992889</v>
      </c>
    </row>
    <row r="124" spans="1:9">
      <c r="A124">
        <v>106</v>
      </c>
      <c r="B124" s="43">
        <v>42644</v>
      </c>
      <c r="C124" s="43">
        <v>32280.651343992889</v>
      </c>
      <c r="D124" s="43">
        <v>452.15217704374459</v>
      </c>
      <c r="E124" s="43">
        <v>0</v>
      </c>
      <c r="F124" s="43">
        <v>452.15217704374459</v>
      </c>
      <c r="G124" s="43">
        <v>409.91832486868725</v>
      </c>
      <c r="H124" s="43">
        <v>42.233852175057358</v>
      </c>
      <c r="I124" s="43">
        <v>31870.733019124204</v>
      </c>
    </row>
    <row r="125" spans="1:9">
      <c r="A125">
        <v>107</v>
      </c>
      <c r="B125" s="43">
        <v>42675</v>
      </c>
      <c r="C125" s="43">
        <v>31870.733019124204</v>
      </c>
      <c r="D125" s="43">
        <v>452.15217704374459</v>
      </c>
      <c r="E125" s="43">
        <v>0</v>
      </c>
      <c r="F125" s="43">
        <v>452.15217704374459</v>
      </c>
      <c r="G125" s="43">
        <v>410.45463467705707</v>
      </c>
      <c r="H125" s="43">
        <v>41.697542366687493</v>
      </c>
      <c r="I125" s="43">
        <v>31460.278384447145</v>
      </c>
    </row>
    <row r="126" spans="1:9">
      <c r="A126">
        <v>108</v>
      </c>
      <c r="B126" s="43">
        <v>42705</v>
      </c>
      <c r="C126" s="43">
        <v>31460.278384447145</v>
      </c>
      <c r="D126" s="43">
        <v>452.15217704374459</v>
      </c>
      <c r="E126" s="43">
        <v>0</v>
      </c>
      <c r="F126" s="43">
        <v>452.15217704374459</v>
      </c>
      <c r="G126" s="43">
        <v>410.99164615742626</v>
      </c>
      <c r="H126" s="43">
        <v>41.160530886318348</v>
      </c>
      <c r="I126" s="43">
        <v>31049.28673828972</v>
      </c>
    </row>
    <row r="127" spans="1:9">
      <c r="A127">
        <v>109</v>
      </c>
      <c r="B127" s="43">
        <v>42736</v>
      </c>
      <c r="C127" s="43">
        <v>31049.28673828972</v>
      </c>
      <c r="D127" s="43">
        <v>452.15217704374459</v>
      </c>
      <c r="E127" s="43">
        <v>0</v>
      </c>
      <c r="F127" s="43">
        <v>452.15217704374459</v>
      </c>
      <c r="G127" s="43">
        <v>411.52936022781552</v>
      </c>
      <c r="H127" s="43">
        <v>40.622816815929049</v>
      </c>
      <c r="I127" s="43">
        <v>30637.757378061906</v>
      </c>
    </row>
    <row r="128" spans="1:9">
      <c r="A128">
        <v>110</v>
      </c>
      <c r="B128" s="43">
        <v>42767</v>
      </c>
      <c r="C128" s="43">
        <v>30637.757378061906</v>
      </c>
      <c r="D128" s="43">
        <v>452.15217704374459</v>
      </c>
      <c r="E128" s="43">
        <v>0</v>
      </c>
      <c r="F128" s="43">
        <v>452.15217704374459</v>
      </c>
      <c r="G128" s="43">
        <v>412.06777780744693</v>
      </c>
      <c r="H128" s="43">
        <v>40.084399236297656</v>
      </c>
      <c r="I128" s="43">
        <v>30225.68960025446</v>
      </c>
    </row>
    <row r="129" spans="1:9">
      <c r="A129">
        <v>111</v>
      </c>
      <c r="B129" s="43">
        <v>42795</v>
      </c>
      <c r="C129" s="43">
        <v>30225.68960025446</v>
      </c>
      <c r="D129" s="43">
        <v>452.15217704374459</v>
      </c>
      <c r="E129" s="43">
        <v>0</v>
      </c>
      <c r="F129" s="43">
        <v>452.15217704374459</v>
      </c>
      <c r="G129" s="43">
        <v>412.606899816745</v>
      </c>
      <c r="H129" s="43">
        <v>39.54527722699958</v>
      </c>
      <c r="I129" s="43">
        <v>29813.082700437713</v>
      </c>
    </row>
    <row r="130" spans="1:9">
      <c r="A130">
        <v>112</v>
      </c>
      <c r="B130" s="43">
        <v>42826</v>
      </c>
      <c r="C130" s="43">
        <v>29813.082700437713</v>
      </c>
      <c r="D130" s="43">
        <v>452.15217704374459</v>
      </c>
      <c r="E130" s="43">
        <v>0</v>
      </c>
      <c r="F130" s="43">
        <v>452.15217704374459</v>
      </c>
      <c r="G130" s="43">
        <v>413.14672717733856</v>
      </c>
      <c r="H130" s="43">
        <v>39.005449866406003</v>
      </c>
      <c r="I130" s="43">
        <v>29399.935973260373</v>
      </c>
    </row>
    <row r="131" spans="1:9">
      <c r="A131">
        <v>113</v>
      </c>
      <c r="B131" s="43">
        <v>42856</v>
      </c>
      <c r="C131" s="43">
        <v>29399.935973260373</v>
      </c>
      <c r="D131" s="43">
        <v>452.15217704374459</v>
      </c>
      <c r="E131" s="43">
        <v>0</v>
      </c>
      <c r="F131" s="43">
        <v>452.15217704374459</v>
      </c>
      <c r="G131" s="43">
        <v>413.68726081206228</v>
      </c>
      <c r="H131" s="43">
        <v>38.464916231682317</v>
      </c>
      <c r="I131" s="43">
        <v>28986.248712448312</v>
      </c>
    </row>
    <row r="132" spans="1:9">
      <c r="A132">
        <v>114</v>
      </c>
      <c r="B132" s="43">
        <v>42887</v>
      </c>
      <c r="C132" s="43">
        <v>28986.248712448312</v>
      </c>
      <c r="D132" s="43">
        <v>452.15217704374459</v>
      </c>
      <c r="E132" s="43">
        <v>0</v>
      </c>
      <c r="F132" s="43">
        <v>452.15217704374459</v>
      </c>
      <c r="G132" s="43">
        <v>414.22850164495804</v>
      </c>
      <c r="H132" s="43">
        <v>37.923675398786536</v>
      </c>
      <c r="I132" s="43">
        <v>28572.020210803355</v>
      </c>
    </row>
    <row r="133" spans="1:9">
      <c r="A133">
        <v>115</v>
      </c>
      <c r="B133" s="43">
        <v>42917</v>
      </c>
      <c r="C133" s="43">
        <v>28572.020210803355</v>
      </c>
      <c r="D133" s="43">
        <v>452.15217704374459</v>
      </c>
      <c r="E133" s="43">
        <v>0</v>
      </c>
      <c r="F133" s="43">
        <v>452.15217704374459</v>
      </c>
      <c r="G133" s="43">
        <v>414.77045060127688</v>
      </c>
      <c r="H133" s="43">
        <v>37.381726442467716</v>
      </c>
      <c r="I133" s="43">
        <v>28157.249760202078</v>
      </c>
    </row>
    <row r="134" spans="1:9">
      <c r="A134">
        <v>116</v>
      </c>
      <c r="B134" s="43">
        <v>42948</v>
      </c>
      <c r="C134" s="43">
        <v>28157.249760202078</v>
      </c>
      <c r="D134" s="43">
        <v>452.15217704374459</v>
      </c>
      <c r="E134" s="43">
        <v>0</v>
      </c>
      <c r="F134" s="43">
        <v>452.15217704374459</v>
      </c>
      <c r="G134" s="43">
        <v>415.31310860748022</v>
      </c>
      <c r="H134" s="43">
        <v>36.839068436264384</v>
      </c>
      <c r="I134" s="43">
        <v>27741.936651594599</v>
      </c>
    </row>
    <row r="135" spans="1:9">
      <c r="A135">
        <v>117</v>
      </c>
      <c r="B135" s="43">
        <v>42979</v>
      </c>
      <c r="C135" s="43">
        <v>27741.936651594599</v>
      </c>
      <c r="D135" s="43">
        <v>452.15217704374459</v>
      </c>
      <c r="E135" s="43">
        <v>0</v>
      </c>
      <c r="F135" s="43">
        <v>452.15217704374459</v>
      </c>
      <c r="G135" s="43">
        <v>415.85647659124163</v>
      </c>
      <c r="H135" s="43">
        <v>36.295700452502928</v>
      </c>
      <c r="I135" s="43">
        <v>27326.080175003357</v>
      </c>
    </row>
    <row r="136" spans="1:9">
      <c r="A136">
        <v>118</v>
      </c>
      <c r="B136" s="43">
        <v>43009</v>
      </c>
      <c r="C136" s="43">
        <v>27326.080175003357</v>
      </c>
      <c r="D136" s="43">
        <v>452.15217704374459</v>
      </c>
      <c r="E136" s="43">
        <v>0</v>
      </c>
      <c r="F136" s="43">
        <v>452.15217704374459</v>
      </c>
      <c r="G136" s="43">
        <v>416.40055548144852</v>
      </c>
      <c r="H136" s="43">
        <v>35.751621562296059</v>
      </c>
      <c r="I136" s="43">
        <v>26909.679619521907</v>
      </c>
    </row>
    <row r="137" spans="1:9">
      <c r="A137">
        <v>119</v>
      </c>
      <c r="B137" s="43">
        <v>43040</v>
      </c>
      <c r="C137" s="43">
        <v>26909.679619521907</v>
      </c>
      <c r="D137" s="43">
        <v>452.15217704374459</v>
      </c>
      <c r="E137" s="43">
        <v>0</v>
      </c>
      <c r="F137" s="43">
        <v>452.15217704374459</v>
      </c>
      <c r="G137" s="43">
        <v>416.94534620820343</v>
      </c>
      <c r="H137" s="43">
        <v>35.206830835541162</v>
      </c>
      <c r="I137" s="43">
        <v>26492.734273313705</v>
      </c>
    </row>
    <row r="138" spans="1:9">
      <c r="A138">
        <v>120</v>
      </c>
      <c r="B138" s="43">
        <v>43070</v>
      </c>
      <c r="C138" s="43">
        <v>26492.734273313705</v>
      </c>
      <c r="D138" s="43">
        <v>452.15217704374459</v>
      </c>
      <c r="E138" s="43">
        <v>0</v>
      </c>
      <c r="F138" s="43">
        <v>452.15217704374459</v>
      </c>
      <c r="G138" s="43">
        <v>417.49084970282581</v>
      </c>
      <c r="H138" s="43">
        <v>34.66132734091876</v>
      </c>
      <c r="I138" s="43">
        <v>26075.243423610878</v>
      </c>
    </row>
    <row r="139" spans="1:9">
      <c r="A139">
        <v>121</v>
      </c>
      <c r="B139" s="43">
        <v>43101</v>
      </c>
      <c r="C139" s="43">
        <v>26075.243423610878</v>
      </c>
      <c r="D139" s="43">
        <v>452.15217704374459</v>
      </c>
      <c r="E139" s="43">
        <v>0</v>
      </c>
      <c r="F139" s="43">
        <v>452.15217704374459</v>
      </c>
      <c r="G139" s="43">
        <v>418.03706689785372</v>
      </c>
      <c r="H139" s="43">
        <v>34.115110145890895</v>
      </c>
      <c r="I139" s="43">
        <v>25657.206356713024</v>
      </c>
    </row>
    <row r="140" spans="1:9">
      <c r="A140">
        <v>122</v>
      </c>
      <c r="B140" s="43">
        <v>43132</v>
      </c>
      <c r="C140" s="43">
        <v>25657.206356713024</v>
      </c>
      <c r="D140" s="43">
        <v>452.15217704374459</v>
      </c>
      <c r="E140" s="43">
        <v>0</v>
      </c>
      <c r="F140" s="43">
        <v>452.15217704374459</v>
      </c>
      <c r="G140" s="43">
        <v>418.58399872704507</v>
      </c>
      <c r="H140" s="43">
        <v>33.568178316699537</v>
      </c>
      <c r="I140" s="43">
        <v>25238.62235798598</v>
      </c>
    </row>
    <row r="141" spans="1:9">
      <c r="A141">
        <v>123</v>
      </c>
      <c r="B141" s="43">
        <v>43160</v>
      </c>
      <c r="C141" s="43">
        <v>25238.62235798598</v>
      </c>
      <c r="D141" s="43">
        <v>452.15217704374459</v>
      </c>
      <c r="E141" s="43">
        <v>0</v>
      </c>
      <c r="F141" s="43">
        <v>452.15217704374459</v>
      </c>
      <c r="G141" s="43">
        <v>419.13164612537958</v>
      </c>
      <c r="H141" s="43">
        <v>33.02053091836499</v>
      </c>
      <c r="I141" s="43">
        <v>24819.490711860599</v>
      </c>
    </row>
    <row r="142" spans="1:9">
      <c r="A142">
        <v>124</v>
      </c>
      <c r="B142" s="43">
        <v>43191</v>
      </c>
      <c r="C142" s="43">
        <v>24819.490711860599</v>
      </c>
      <c r="D142" s="43">
        <v>452.15217704374459</v>
      </c>
      <c r="E142" s="43">
        <v>0</v>
      </c>
      <c r="F142" s="43">
        <v>452.15217704374459</v>
      </c>
      <c r="G142" s="43">
        <v>419.68001002906033</v>
      </c>
      <c r="H142" s="43">
        <v>32.472167014684281</v>
      </c>
      <c r="I142" s="43">
        <v>24399.810701831539</v>
      </c>
    </row>
    <row r="143" spans="1:9">
      <c r="A143">
        <v>125</v>
      </c>
      <c r="B143" s="43">
        <v>43221</v>
      </c>
      <c r="C143" s="43">
        <v>24399.810701831539</v>
      </c>
      <c r="D143" s="43">
        <v>452.15217704374459</v>
      </c>
      <c r="E143" s="43">
        <v>0</v>
      </c>
      <c r="F143" s="43">
        <v>452.15217704374459</v>
      </c>
      <c r="G143" s="43">
        <v>420.229091375515</v>
      </c>
      <c r="H143" s="43">
        <v>31.923085668229593</v>
      </c>
      <c r="I143" s="43">
        <v>23979.581610456025</v>
      </c>
    </row>
    <row r="144" spans="1:9">
      <c r="A144">
        <v>126</v>
      </c>
      <c r="B144" s="43">
        <v>43252</v>
      </c>
      <c r="C144" s="43">
        <v>23979.581610456025</v>
      </c>
      <c r="D144" s="43">
        <v>452.15217704374459</v>
      </c>
      <c r="E144" s="43">
        <v>0</v>
      </c>
      <c r="F144" s="43">
        <v>452.15217704374459</v>
      </c>
      <c r="G144" s="43">
        <v>420.77889110339794</v>
      </c>
      <c r="H144" s="43">
        <v>31.37328594034663</v>
      </c>
      <c r="I144" s="43">
        <v>23558.802719352629</v>
      </c>
    </row>
    <row r="145" spans="1:9">
      <c r="A145">
        <v>127</v>
      </c>
      <c r="B145" s="43">
        <v>43282</v>
      </c>
      <c r="C145" s="43">
        <v>23558.802719352629</v>
      </c>
      <c r="D145" s="43">
        <v>452.15217704374459</v>
      </c>
      <c r="E145" s="43">
        <v>0</v>
      </c>
      <c r="F145" s="43">
        <v>452.15217704374459</v>
      </c>
      <c r="G145" s="43">
        <v>421.32941015259155</v>
      </c>
      <c r="H145" s="43">
        <v>30.822766891153019</v>
      </c>
      <c r="I145" s="43">
        <v>23137.473309200039</v>
      </c>
    </row>
    <row r="146" spans="1:9">
      <c r="A146">
        <v>128</v>
      </c>
      <c r="B146" s="43">
        <v>43313</v>
      </c>
      <c r="C146" s="43">
        <v>23137.473309200039</v>
      </c>
      <c r="D146" s="43">
        <v>452.15217704374459</v>
      </c>
      <c r="E146" s="43">
        <v>0</v>
      </c>
      <c r="F146" s="43">
        <v>452.15217704374459</v>
      </c>
      <c r="G146" s="43">
        <v>421.88064946420786</v>
      </c>
      <c r="H146" s="43">
        <v>30.271527579536713</v>
      </c>
      <c r="I146" s="43">
        <v>22715.59265973583</v>
      </c>
    </row>
    <row r="147" spans="1:9">
      <c r="A147">
        <v>129</v>
      </c>
      <c r="B147" s="43">
        <v>43344</v>
      </c>
      <c r="C147" s="43">
        <v>22715.59265973583</v>
      </c>
      <c r="D147" s="43">
        <v>452.15217704374459</v>
      </c>
      <c r="E147" s="43">
        <v>0</v>
      </c>
      <c r="F147" s="43">
        <v>452.15217704374459</v>
      </c>
      <c r="G147" s="43">
        <v>422.4326099805902</v>
      </c>
      <c r="H147" s="43">
        <v>29.719567063154376</v>
      </c>
      <c r="I147" s="43">
        <v>22293.160049755239</v>
      </c>
    </row>
    <row r="148" spans="1:9">
      <c r="A148">
        <v>130</v>
      </c>
      <c r="B148" s="43">
        <v>43374</v>
      </c>
      <c r="C148" s="43">
        <v>22293.160049755239</v>
      </c>
      <c r="D148" s="43">
        <v>452.15217704374459</v>
      </c>
      <c r="E148" s="43">
        <v>0</v>
      </c>
      <c r="F148" s="43">
        <v>452.15217704374459</v>
      </c>
      <c r="G148" s="43">
        <v>422.98529264531481</v>
      </c>
      <c r="H148" s="43">
        <v>29.166884398429769</v>
      </c>
      <c r="I148" s="43">
        <v>21870.174757109926</v>
      </c>
    </row>
    <row r="149" spans="1:9">
      <c r="A149">
        <v>131</v>
      </c>
      <c r="B149" s="43">
        <v>43405</v>
      </c>
      <c r="C149" s="43">
        <v>21870.174757109926</v>
      </c>
      <c r="D149" s="43">
        <v>452.15217704374459</v>
      </c>
      <c r="E149" s="43">
        <v>0</v>
      </c>
      <c r="F149" s="43">
        <v>452.15217704374459</v>
      </c>
      <c r="G149" s="43">
        <v>423.53869840319243</v>
      </c>
      <c r="H149" s="43">
        <v>28.613478640552149</v>
      </c>
      <c r="I149" s="43">
        <v>21446.636058706732</v>
      </c>
    </row>
    <row r="150" spans="1:9">
      <c r="A150">
        <v>132</v>
      </c>
      <c r="B150" s="43">
        <v>43435</v>
      </c>
      <c r="C150" s="43">
        <v>21446.636058706732</v>
      </c>
      <c r="D150" s="43">
        <v>452.15217704374459</v>
      </c>
      <c r="E150" s="43">
        <v>0</v>
      </c>
      <c r="F150" s="43">
        <v>452.15217704374459</v>
      </c>
      <c r="G150" s="43">
        <v>424.09282820026993</v>
      </c>
      <c r="H150" s="43">
        <v>28.059348843474638</v>
      </c>
      <c r="I150" s="43">
        <v>21022.543230506461</v>
      </c>
    </row>
    <row r="151" spans="1:9">
      <c r="A151">
        <v>133</v>
      </c>
      <c r="B151" s="43">
        <v>43466</v>
      </c>
      <c r="C151" s="43">
        <v>21022.543230506461</v>
      </c>
      <c r="D151" s="43">
        <v>452.15217704374459</v>
      </c>
      <c r="E151" s="43">
        <v>0</v>
      </c>
      <c r="F151" s="43">
        <v>452.15217704374459</v>
      </c>
      <c r="G151" s="43">
        <v>424.64768298383194</v>
      </c>
      <c r="H151" s="43">
        <v>27.504494059912616</v>
      </c>
      <c r="I151" s="43">
        <v>20597.895547522628</v>
      </c>
    </row>
    <row r="152" spans="1:9">
      <c r="A152">
        <v>134</v>
      </c>
      <c r="B152" s="43">
        <v>43497</v>
      </c>
      <c r="C152" s="43">
        <v>20597.895547522628</v>
      </c>
      <c r="D152" s="43">
        <v>452.15217704374459</v>
      </c>
      <c r="E152" s="43">
        <v>0</v>
      </c>
      <c r="F152" s="43">
        <v>452.15217704374459</v>
      </c>
      <c r="G152" s="43">
        <v>425.20326370240247</v>
      </c>
      <c r="H152" s="43">
        <v>26.948913341342102</v>
      </c>
      <c r="I152" s="43">
        <v>20172.692283820226</v>
      </c>
    </row>
    <row r="153" spans="1:9">
      <c r="A153">
        <v>135</v>
      </c>
      <c r="B153" s="43">
        <v>43525</v>
      </c>
      <c r="C153" s="43">
        <v>20172.692283820226</v>
      </c>
      <c r="D153" s="43">
        <v>452.15217704374459</v>
      </c>
      <c r="E153" s="43">
        <v>0</v>
      </c>
      <c r="F153" s="43">
        <v>452.15217704374459</v>
      </c>
      <c r="G153" s="43">
        <v>425.75957130574648</v>
      </c>
      <c r="H153" s="43">
        <v>26.392605737998128</v>
      </c>
      <c r="I153" s="43">
        <v>19746.932712514481</v>
      </c>
    </row>
    <row r="154" spans="1:9">
      <c r="A154">
        <v>136</v>
      </c>
      <c r="B154" s="43">
        <v>43556</v>
      </c>
      <c r="C154" s="43">
        <v>19746.932712514481</v>
      </c>
      <c r="D154" s="43">
        <v>452.15217704374459</v>
      </c>
      <c r="E154" s="43">
        <v>0</v>
      </c>
      <c r="F154" s="43">
        <v>452.15217704374459</v>
      </c>
      <c r="G154" s="43">
        <v>426.31660674487148</v>
      </c>
      <c r="H154" s="43">
        <v>25.835570298873108</v>
      </c>
      <c r="I154" s="43">
        <v>19320.616105769608</v>
      </c>
    </row>
    <row r="155" spans="1:9">
      <c r="A155">
        <v>137</v>
      </c>
      <c r="B155" s="43">
        <v>43586</v>
      </c>
      <c r="C155" s="43">
        <v>19320.616105769608</v>
      </c>
      <c r="D155" s="43">
        <v>452.15217704374459</v>
      </c>
      <c r="E155" s="43">
        <v>0</v>
      </c>
      <c r="F155" s="43">
        <v>452.15217704374459</v>
      </c>
      <c r="G155" s="43">
        <v>426.87437097202934</v>
      </c>
      <c r="H155" s="43">
        <v>25.277806071715233</v>
      </c>
      <c r="I155" s="43">
        <v>18893.741734797579</v>
      </c>
    </row>
    <row r="156" spans="1:9">
      <c r="A156">
        <v>138</v>
      </c>
      <c r="B156" s="43">
        <v>43617</v>
      </c>
      <c r="C156" s="43">
        <v>18893.741734797579</v>
      </c>
      <c r="D156" s="43">
        <v>452.15217704374459</v>
      </c>
      <c r="E156" s="43">
        <v>0</v>
      </c>
      <c r="F156" s="43">
        <v>452.15217704374459</v>
      </c>
      <c r="G156" s="43">
        <v>427.43286494071776</v>
      </c>
      <c r="H156" s="43">
        <v>24.719312103026834</v>
      </c>
      <c r="I156" s="43">
        <v>18466.308869856861</v>
      </c>
    </row>
    <row r="157" spans="1:9">
      <c r="A157">
        <v>139</v>
      </c>
      <c r="B157" s="43">
        <v>43647</v>
      </c>
      <c r="C157" s="43">
        <v>18466.308869856861</v>
      </c>
      <c r="D157" s="43">
        <v>452.15217704374459</v>
      </c>
      <c r="E157" s="43">
        <v>0</v>
      </c>
      <c r="F157" s="43">
        <v>452.15217704374459</v>
      </c>
      <c r="G157" s="43">
        <v>427.99208960568188</v>
      </c>
      <c r="H157" s="43">
        <v>24.160087438062721</v>
      </c>
      <c r="I157" s="43">
        <v>18038.316780251178</v>
      </c>
    </row>
    <row r="158" spans="1:9">
      <c r="A158">
        <v>140</v>
      </c>
      <c r="B158" s="43">
        <v>43678</v>
      </c>
      <c r="C158" s="43">
        <v>18038.316780251178</v>
      </c>
      <c r="D158" s="43">
        <v>452.15217704374459</v>
      </c>
      <c r="E158" s="43">
        <v>0</v>
      </c>
      <c r="F158" s="43">
        <v>452.15217704374459</v>
      </c>
      <c r="G158" s="43">
        <v>428.55204592291597</v>
      </c>
      <c r="H158" s="43">
        <v>23.600131120828621</v>
      </c>
      <c r="I158" s="43">
        <v>17609.764734328262</v>
      </c>
    </row>
    <row r="159" spans="1:9">
      <c r="A159">
        <v>141</v>
      </c>
      <c r="B159" s="43">
        <v>43709</v>
      </c>
      <c r="C159" s="43">
        <v>17609.764734328262</v>
      </c>
      <c r="D159" s="43">
        <v>452.15217704374459</v>
      </c>
      <c r="E159" s="43">
        <v>0</v>
      </c>
      <c r="F159" s="43">
        <v>452.15217704374459</v>
      </c>
      <c r="G159" s="43">
        <v>429.11273484966512</v>
      </c>
      <c r="H159" s="43">
        <v>23.039442194079474</v>
      </c>
      <c r="I159" s="43">
        <v>17180.651999478596</v>
      </c>
    </row>
    <row r="160" spans="1:9">
      <c r="A160">
        <v>142</v>
      </c>
      <c r="B160" s="43">
        <v>43739</v>
      </c>
      <c r="C160" s="43">
        <v>17180.651999478596</v>
      </c>
      <c r="D160" s="43">
        <v>452.15217704374459</v>
      </c>
      <c r="E160" s="43">
        <v>0</v>
      </c>
      <c r="F160" s="43">
        <v>452.15217704374459</v>
      </c>
      <c r="G160" s="43">
        <v>429.67415734442676</v>
      </c>
      <c r="H160" s="43">
        <v>22.478019699317827</v>
      </c>
      <c r="I160" s="43">
        <v>16750.977842134169</v>
      </c>
    </row>
    <row r="161" spans="1:9">
      <c r="A161">
        <v>143</v>
      </c>
      <c r="B161" s="43">
        <v>43770</v>
      </c>
      <c r="C161" s="43">
        <v>16750.977842134169</v>
      </c>
      <c r="D161" s="43">
        <v>452.15217704374459</v>
      </c>
      <c r="E161" s="43">
        <v>0</v>
      </c>
      <c r="F161" s="43">
        <v>452.15217704374459</v>
      </c>
      <c r="G161" s="43">
        <v>430.2363143669524</v>
      </c>
      <c r="H161" s="43">
        <v>21.915862676792202</v>
      </c>
      <c r="I161" s="43">
        <v>16320.741527767217</v>
      </c>
    </row>
    <row r="162" spans="1:9">
      <c r="A162">
        <v>144</v>
      </c>
      <c r="B162" s="43">
        <v>43800</v>
      </c>
      <c r="C162" s="43">
        <v>16320.741527767217</v>
      </c>
      <c r="D162" s="43">
        <v>452.15217704374459</v>
      </c>
      <c r="E162" s="43">
        <v>0</v>
      </c>
      <c r="F162" s="43">
        <v>452.15217704374459</v>
      </c>
      <c r="G162" s="43">
        <v>430.79920687824915</v>
      </c>
      <c r="H162" s="43">
        <v>21.352970165495439</v>
      </c>
      <c r="I162" s="43">
        <v>15889.942320888968</v>
      </c>
    </row>
    <row r="163" spans="1:9">
      <c r="A163">
        <v>145</v>
      </c>
      <c r="B163" s="43">
        <v>43831</v>
      </c>
      <c r="C163" s="43">
        <v>15889.942320888968</v>
      </c>
      <c r="D163" s="43">
        <v>452.15217704374459</v>
      </c>
      <c r="E163" s="43">
        <v>0</v>
      </c>
      <c r="F163" s="43">
        <v>452.15217704374459</v>
      </c>
      <c r="G163" s="43">
        <v>431.36283584058151</v>
      </c>
      <c r="H163" s="43">
        <v>20.789341203163065</v>
      </c>
      <c r="I163" s="43">
        <v>15458.579485048385</v>
      </c>
    </row>
    <row r="164" spans="1:9">
      <c r="A164">
        <v>146</v>
      </c>
      <c r="B164" s="43">
        <v>43862</v>
      </c>
      <c r="C164" s="43">
        <v>15458.579485048385</v>
      </c>
      <c r="D164" s="43">
        <v>452.15217704374459</v>
      </c>
      <c r="E164" s="43">
        <v>0</v>
      </c>
      <c r="F164" s="43">
        <v>452.15217704374459</v>
      </c>
      <c r="G164" s="43">
        <v>431.92720221747294</v>
      </c>
      <c r="H164" s="43">
        <v>20.224974826271637</v>
      </c>
      <c r="I164" s="43">
        <v>15026.652282830912</v>
      </c>
    </row>
    <row r="165" spans="1:9">
      <c r="A165">
        <v>147</v>
      </c>
      <c r="B165" s="43">
        <v>43891</v>
      </c>
      <c r="C165" s="43">
        <v>15026.652282830912</v>
      </c>
      <c r="D165" s="43">
        <v>452.15217704374459</v>
      </c>
      <c r="E165" s="43">
        <v>0</v>
      </c>
      <c r="F165" s="43">
        <v>452.15217704374459</v>
      </c>
      <c r="G165" s="43">
        <v>432.49230697370746</v>
      </c>
      <c r="H165" s="43">
        <v>19.659870070037108</v>
      </c>
      <c r="I165" s="43">
        <v>14594.159975857205</v>
      </c>
    </row>
    <row r="166" spans="1:9">
      <c r="A166">
        <v>148</v>
      </c>
      <c r="B166" s="43">
        <v>43922</v>
      </c>
      <c r="C166" s="43">
        <v>14594.159975857205</v>
      </c>
      <c r="D166" s="43">
        <v>452.15217704374459</v>
      </c>
      <c r="E166" s="43">
        <v>0</v>
      </c>
      <c r="F166" s="43">
        <v>452.15217704374459</v>
      </c>
      <c r="G166" s="43">
        <v>433.05815107533141</v>
      </c>
      <c r="H166" s="43">
        <v>19.094025968413174</v>
      </c>
      <c r="I166" s="43">
        <v>14161.101824781874</v>
      </c>
    </row>
    <row r="167" spans="1:9">
      <c r="A167">
        <v>149</v>
      </c>
      <c r="B167" s="43">
        <v>43952</v>
      </c>
      <c r="C167" s="43">
        <v>14161.101824781874</v>
      </c>
      <c r="D167" s="43">
        <v>452.15217704374459</v>
      </c>
      <c r="E167" s="43">
        <v>0</v>
      </c>
      <c r="F167" s="43">
        <v>452.15217704374459</v>
      </c>
      <c r="G167" s="43">
        <v>433.624735489655</v>
      </c>
      <c r="H167" s="43">
        <v>18.527441554089616</v>
      </c>
      <c r="I167" s="43">
        <v>13727.477089292219</v>
      </c>
    </row>
    <row r="168" spans="1:9">
      <c r="A168">
        <v>150</v>
      </c>
      <c r="B168" s="43">
        <v>43983</v>
      </c>
      <c r="C168" s="43">
        <v>13727.477089292219</v>
      </c>
      <c r="D168" s="43">
        <v>452.15217704374459</v>
      </c>
      <c r="E168" s="43">
        <v>0</v>
      </c>
      <c r="F168" s="43">
        <v>452.15217704374459</v>
      </c>
      <c r="G168" s="43">
        <v>434.19206118525392</v>
      </c>
      <c r="H168" s="43">
        <v>17.960115858490649</v>
      </c>
      <c r="I168" s="43">
        <v>13293.285028106964</v>
      </c>
    </row>
    <row r="169" spans="1:9">
      <c r="A169">
        <v>151</v>
      </c>
      <c r="B169" s="43">
        <v>44013</v>
      </c>
      <c r="C169" s="43">
        <v>13293.285028106964</v>
      </c>
      <c r="D169" s="43">
        <v>452.15217704374459</v>
      </c>
      <c r="E169" s="43">
        <v>0</v>
      </c>
      <c r="F169" s="43">
        <v>452.15217704374459</v>
      </c>
      <c r="G169" s="43">
        <v>434.76012913197133</v>
      </c>
      <c r="H169" s="43">
        <v>17.392047911773279</v>
      </c>
      <c r="I169" s="43">
        <v>12858.524898974993</v>
      </c>
    </row>
    <row r="170" spans="1:9">
      <c r="A170">
        <v>152</v>
      </c>
      <c r="B170" s="43">
        <v>44044</v>
      </c>
      <c r="C170" s="43">
        <v>12858.524898974993</v>
      </c>
      <c r="D170" s="43">
        <v>452.15217704374459</v>
      </c>
      <c r="E170" s="43">
        <v>0</v>
      </c>
      <c r="F170" s="43">
        <v>452.15217704374459</v>
      </c>
      <c r="G170" s="43">
        <v>435.32894030091899</v>
      </c>
      <c r="H170" s="43">
        <v>16.823236742825614</v>
      </c>
      <c r="I170" s="43">
        <v>12423.195958674074</v>
      </c>
    </row>
    <row r="171" spans="1:9">
      <c r="A171">
        <v>153</v>
      </c>
      <c r="B171" s="43">
        <v>44075</v>
      </c>
      <c r="C171" s="43">
        <v>12423.195958674074</v>
      </c>
      <c r="D171" s="43">
        <v>452.15217704374459</v>
      </c>
      <c r="E171" s="43">
        <v>0</v>
      </c>
      <c r="F171" s="43">
        <v>452.15217704374459</v>
      </c>
      <c r="G171" s="43">
        <v>435.89849566447936</v>
      </c>
      <c r="H171" s="43">
        <v>16.253681379265245</v>
      </c>
      <c r="I171" s="43">
        <v>11987.297463009594</v>
      </c>
    </row>
    <row r="172" spans="1:9">
      <c r="A172">
        <v>154</v>
      </c>
      <c r="B172" s="43">
        <v>44105</v>
      </c>
      <c r="C172" s="43">
        <v>11987.297463009594</v>
      </c>
      <c r="D172" s="43">
        <v>452.15217704374459</v>
      </c>
      <c r="E172" s="43">
        <v>0</v>
      </c>
      <c r="F172" s="43">
        <v>452.15217704374459</v>
      </c>
      <c r="G172" s="43">
        <v>436.46879619630704</v>
      </c>
      <c r="H172" s="43">
        <v>15.683380847437553</v>
      </c>
      <c r="I172" s="43">
        <v>11550.828666813288</v>
      </c>
    </row>
    <row r="173" spans="1:9">
      <c r="A173">
        <v>155</v>
      </c>
      <c r="B173" s="43">
        <v>44136</v>
      </c>
      <c r="C173" s="43">
        <v>11550.828666813288</v>
      </c>
      <c r="D173" s="43">
        <v>452.15217704374459</v>
      </c>
      <c r="E173" s="43">
        <v>0</v>
      </c>
      <c r="F173" s="43">
        <v>452.15217704374459</v>
      </c>
      <c r="G173" s="43">
        <v>437.03984287133056</v>
      </c>
      <c r="H173" s="43">
        <v>15.11233417241405</v>
      </c>
      <c r="I173" s="43">
        <v>11113.788823941957</v>
      </c>
    </row>
    <row r="174" spans="1:9">
      <c r="A174">
        <v>156</v>
      </c>
      <c r="B174" s="43">
        <v>44166</v>
      </c>
      <c r="C174" s="43">
        <v>11113.788823941957</v>
      </c>
      <c r="D174" s="43">
        <v>452.15217704374459</v>
      </c>
      <c r="E174" s="43">
        <v>0</v>
      </c>
      <c r="F174" s="43">
        <v>452.15217704374459</v>
      </c>
      <c r="G174" s="43">
        <v>437.61163666575385</v>
      </c>
      <c r="H174" s="43">
        <v>14.540540377990725</v>
      </c>
      <c r="I174" s="43">
        <v>10676.177187276204</v>
      </c>
    </row>
    <row r="175" spans="1:9">
      <c r="A175">
        <v>157</v>
      </c>
      <c r="B175" s="43">
        <v>44197</v>
      </c>
      <c r="C175" s="43">
        <v>10676.177187276204</v>
      </c>
      <c r="D175" s="43">
        <v>452.15217704374459</v>
      </c>
      <c r="E175" s="43">
        <v>0</v>
      </c>
      <c r="F175" s="43">
        <v>452.15217704374459</v>
      </c>
      <c r="G175" s="43">
        <v>438.1841785570582</v>
      </c>
      <c r="H175" s="43">
        <v>13.967998486686364</v>
      </c>
      <c r="I175" s="43">
        <v>10237.993008719146</v>
      </c>
    </row>
    <row r="176" spans="1:9">
      <c r="A176">
        <v>158</v>
      </c>
      <c r="B176" s="43">
        <v>44228</v>
      </c>
      <c r="C176" s="43">
        <v>10237.993008719146</v>
      </c>
      <c r="D176" s="43">
        <v>452.15217704374459</v>
      </c>
      <c r="E176" s="43">
        <v>0</v>
      </c>
      <c r="F176" s="43">
        <v>452.15217704374459</v>
      </c>
      <c r="G176" s="43">
        <v>438.75746952400368</v>
      </c>
      <c r="H176" s="43">
        <v>13.394707519740882</v>
      </c>
      <c r="I176" s="43">
        <v>9799.2355391951423</v>
      </c>
    </row>
    <row r="177" spans="1:9">
      <c r="A177">
        <v>159</v>
      </c>
      <c r="B177" s="43">
        <v>44256</v>
      </c>
      <c r="C177" s="43">
        <v>9799.2355391951423</v>
      </c>
      <c r="D177" s="43">
        <v>452.15217704374459</v>
      </c>
      <c r="E177" s="43">
        <v>0</v>
      </c>
      <c r="F177" s="43">
        <v>452.15217704374459</v>
      </c>
      <c r="G177" s="43">
        <v>439.33151054663097</v>
      </c>
      <c r="H177" s="43">
        <v>12.820666497113644</v>
      </c>
      <c r="I177" s="43">
        <v>9359.9040286485106</v>
      </c>
    </row>
    <row r="178" spans="1:9">
      <c r="A178">
        <v>160</v>
      </c>
      <c r="B178" s="43">
        <v>44287</v>
      </c>
      <c r="C178" s="43">
        <v>9359.9040286485106</v>
      </c>
      <c r="D178" s="43">
        <v>452.15217704374459</v>
      </c>
      <c r="E178" s="43">
        <v>0</v>
      </c>
      <c r="F178" s="43">
        <v>452.15217704374459</v>
      </c>
      <c r="G178" s="43">
        <v>439.90630260626278</v>
      </c>
      <c r="H178" s="43">
        <v>12.245874437481801</v>
      </c>
      <c r="I178" s="43">
        <v>8919.9977260422475</v>
      </c>
    </row>
    <row r="179" spans="1:9">
      <c r="A179">
        <v>161</v>
      </c>
      <c r="B179" s="43">
        <v>44317</v>
      </c>
      <c r="C179" s="43">
        <v>8919.9977260422475</v>
      </c>
      <c r="D179" s="43">
        <v>452.15217704374459</v>
      </c>
      <c r="E179" s="43">
        <v>0</v>
      </c>
      <c r="F179" s="43">
        <v>452.15217704374459</v>
      </c>
      <c r="G179" s="43">
        <v>440.48184668550596</v>
      </c>
      <c r="H179" s="43">
        <v>11.670330358238607</v>
      </c>
      <c r="I179" s="43">
        <v>8479.5158793567407</v>
      </c>
    </row>
    <row r="180" spans="1:9">
      <c r="A180">
        <v>162</v>
      </c>
      <c r="B180" s="43">
        <v>44348</v>
      </c>
      <c r="C180" s="43">
        <v>8479.5158793567407</v>
      </c>
      <c r="D180" s="43">
        <v>452.15217704374459</v>
      </c>
      <c r="E180" s="43">
        <v>0</v>
      </c>
      <c r="F180" s="43">
        <v>452.15217704374459</v>
      </c>
      <c r="G180" s="43">
        <v>441.05814376825288</v>
      </c>
      <c r="H180" s="43">
        <v>11.094033275491734</v>
      </c>
      <c r="I180" s="43">
        <v>8038.4577355884876</v>
      </c>
    </row>
    <row r="181" spans="1:9">
      <c r="A181">
        <v>163</v>
      </c>
      <c r="B181" s="43">
        <v>44378</v>
      </c>
      <c r="C181" s="43">
        <v>8038.4577355884876</v>
      </c>
      <c r="D181" s="43">
        <v>452.15217704374459</v>
      </c>
      <c r="E181" s="43">
        <v>0</v>
      </c>
      <c r="F181" s="43">
        <v>452.15217704374459</v>
      </c>
      <c r="G181" s="43">
        <v>441.63519483968298</v>
      </c>
      <c r="H181" s="43">
        <v>10.516982204061604</v>
      </c>
      <c r="I181" s="43">
        <v>7596.8225407488044</v>
      </c>
    </row>
    <row r="182" spans="1:9">
      <c r="A182">
        <v>164</v>
      </c>
      <c r="B182" s="43">
        <v>44409</v>
      </c>
      <c r="C182" s="43">
        <v>7596.8225407488044</v>
      </c>
      <c r="D182" s="43">
        <v>452.15217704374459</v>
      </c>
      <c r="E182" s="43">
        <v>0</v>
      </c>
      <c r="F182" s="43">
        <v>452.15217704374459</v>
      </c>
      <c r="G182" s="43">
        <v>442.21300088626492</v>
      </c>
      <c r="H182" s="43">
        <v>9.9391761574796842</v>
      </c>
      <c r="I182" s="43">
        <v>7154.6095398625393</v>
      </c>
    </row>
    <row r="183" spans="1:9">
      <c r="A183">
        <v>165</v>
      </c>
      <c r="B183" s="43">
        <v>44440</v>
      </c>
      <c r="C183" s="43">
        <v>7154.6095398625393</v>
      </c>
      <c r="D183" s="43">
        <v>452.15217704374459</v>
      </c>
      <c r="E183" s="43">
        <v>0</v>
      </c>
      <c r="F183" s="43">
        <v>452.15217704374459</v>
      </c>
      <c r="G183" s="43">
        <v>442.79156289575775</v>
      </c>
      <c r="H183" s="43">
        <v>9.360614147986821</v>
      </c>
      <c r="I183" s="43">
        <v>6711.8179769667813</v>
      </c>
    </row>
    <row r="184" spans="1:9">
      <c r="A184">
        <v>166</v>
      </c>
      <c r="B184" s="43">
        <v>44470</v>
      </c>
      <c r="C184" s="43">
        <v>6711.8179769667813</v>
      </c>
      <c r="D184" s="43">
        <v>452.15217704374459</v>
      </c>
      <c r="E184" s="43">
        <v>0</v>
      </c>
      <c r="F184" s="43">
        <v>452.15217704374459</v>
      </c>
      <c r="G184" s="43">
        <v>443.37088185721302</v>
      </c>
      <c r="H184" s="43">
        <v>8.7812951865315387</v>
      </c>
      <c r="I184" s="43">
        <v>6268.4470951095682</v>
      </c>
    </row>
    <row r="185" spans="1:9">
      <c r="A185">
        <v>167</v>
      </c>
      <c r="B185" s="43">
        <v>44501</v>
      </c>
      <c r="C185" s="43">
        <v>6268.4470951095682</v>
      </c>
      <c r="D185" s="43">
        <v>452.15217704374459</v>
      </c>
      <c r="E185" s="43">
        <v>0</v>
      </c>
      <c r="F185" s="43">
        <v>452.15217704374459</v>
      </c>
      <c r="G185" s="43">
        <v>443.95095876097622</v>
      </c>
      <c r="H185" s="43">
        <v>8.20121828276835</v>
      </c>
      <c r="I185" s="43">
        <v>5824.4961363485918</v>
      </c>
    </row>
    <row r="186" spans="1:9">
      <c r="A186">
        <v>168</v>
      </c>
      <c r="B186" s="43">
        <v>44531</v>
      </c>
      <c r="C186" s="43">
        <v>5824.4961363485918</v>
      </c>
      <c r="D186" s="43">
        <v>452.15217704374459</v>
      </c>
      <c r="E186" s="43">
        <v>0</v>
      </c>
      <c r="F186" s="43">
        <v>452.15217704374459</v>
      </c>
      <c r="G186" s="43">
        <v>444.53179459868852</v>
      </c>
      <c r="H186" s="43">
        <v>7.6203824450560731</v>
      </c>
      <c r="I186" s="43">
        <v>5379.9643417499028</v>
      </c>
    </row>
    <row r="187" spans="1:9">
      <c r="A187">
        <v>169</v>
      </c>
      <c r="B187" s="43">
        <v>44562</v>
      </c>
      <c r="C187" s="43">
        <v>5379.9643417499028</v>
      </c>
      <c r="D187" s="43">
        <v>452.15217704374459</v>
      </c>
      <c r="E187" s="43">
        <v>0</v>
      </c>
      <c r="F187" s="43">
        <v>452.15217704374459</v>
      </c>
      <c r="G187" s="43">
        <v>445.11339036328849</v>
      </c>
      <c r="H187" s="43">
        <v>7.0387866804561225</v>
      </c>
      <c r="I187" s="43">
        <v>4934.8509513866147</v>
      </c>
    </row>
    <row r="188" spans="1:9">
      <c r="A188">
        <v>170</v>
      </c>
      <c r="B188" s="43">
        <v>44593</v>
      </c>
      <c r="C188" s="43">
        <v>4934.8509513866147</v>
      </c>
      <c r="D188" s="43">
        <v>452.15217704374459</v>
      </c>
      <c r="E188" s="43">
        <v>0</v>
      </c>
      <c r="F188" s="43">
        <v>452.15217704374459</v>
      </c>
      <c r="G188" s="43">
        <v>445.69574704901379</v>
      </c>
      <c r="H188" s="43">
        <v>6.4564299947308212</v>
      </c>
      <c r="I188" s="43">
        <v>4489.1552043376014</v>
      </c>
    </row>
    <row r="189" spans="1:9">
      <c r="A189">
        <v>171</v>
      </c>
      <c r="B189" s="43">
        <v>44621</v>
      </c>
      <c r="C189" s="43">
        <v>4489.1552043376014</v>
      </c>
      <c r="D189" s="43">
        <v>452.15217704374459</v>
      </c>
      <c r="E189" s="43">
        <v>0</v>
      </c>
      <c r="F189" s="43">
        <v>452.15217704374459</v>
      </c>
      <c r="G189" s="43">
        <v>446.2788656514029</v>
      </c>
      <c r="H189" s="43">
        <v>5.8733113923416944</v>
      </c>
      <c r="I189" s="43">
        <v>4042.8763386861983</v>
      </c>
    </row>
    <row r="190" spans="1:9">
      <c r="A190">
        <v>172</v>
      </c>
      <c r="B190" s="43">
        <v>44652</v>
      </c>
      <c r="C190" s="43">
        <v>4042.8763386861983</v>
      </c>
      <c r="D190" s="43">
        <v>452.15217704374459</v>
      </c>
      <c r="E190" s="43">
        <v>0</v>
      </c>
      <c r="F190" s="43">
        <v>452.15217704374459</v>
      </c>
      <c r="G190" s="43">
        <v>446.86274716729679</v>
      </c>
      <c r="H190" s="43">
        <v>5.2894298764477758</v>
      </c>
      <c r="I190" s="43">
        <v>3596.0135915189016</v>
      </c>
    </row>
    <row r="191" spans="1:9">
      <c r="A191">
        <v>173</v>
      </c>
      <c r="B191" s="43">
        <v>44682</v>
      </c>
      <c r="C191" s="43">
        <v>3596.0135915189016</v>
      </c>
      <c r="D191" s="43">
        <v>452.15217704374459</v>
      </c>
      <c r="E191" s="43">
        <v>0</v>
      </c>
      <c r="F191" s="43">
        <v>452.15217704374459</v>
      </c>
      <c r="G191" s="43">
        <v>447.44739259484066</v>
      </c>
      <c r="H191" s="43">
        <v>4.7047844489038964</v>
      </c>
      <c r="I191" s="43">
        <v>3148.5661989240612</v>
      </c>
    </row>
    <row r="192" spans="1:9">
      <c r="A192">
        <v>174</v>
      </c>
      <c r="B192" s="43">
        <v>44713</v>
      </c>
      <c r="C192" s="43">
        <v>3148.5661989240612</v>
      </c>
      <c r="D192" s="43">
        <v>452.15217704374459</v>
      </c>
      <c r="E192" s="43">
        <v>0</v>
      </c>
      <c r="F192" s="43">
        <v>452.15217704374459</v>
      </c>
      <c r="G192" s="43">
        <v>448.03280293348558</v>
      </c>
      <c r="H192" s="43">
        <v>4.1193741102589794</v>
      </c>
      <c r="I192" s="43">
        <v>2700.5333959905756</v>
      </c>
    </row>
    <row r="193" spans="1:9">
      <c r="A193">
        <v>175</v>
      </c>
      <c r="B193" s="43">
        <v>44743</v>
      </c>
      <c r="C193" s="43">
        <v>2700.5333959905756</v>
      </c>
      <c r="D193" s="43">
        <v>452.15217704374459</v>
      </c>
      <c r="E193" s="43">
        <v>0</v>
      </c>
      <c r="F193" s="43">
        <v>452.15217704374459</v>
      </c>
      <c r="G193" s="43">
        <v>448.61897918399023</v>
      </c>
      <c r="H193" s="43">
        <v>3.5331978597543361</v>
      </c>
      <c r="I193" s="43">
        <v>2251.9144168065855</v>
      </c>
    </row>
    <row r="194" spans="1:9">
      <c r="A194">
        <v>176</v>
      </c>
      <c r="B194" s="43">
        <v>44774</v>
      </c>
      <c r="C194" s="43">
        <v>2251.9144168065855</v>
      </c>
      <c r="D194" s="43">
        <v>452.15217704374459</v>
      </c>
      <c r="E194" s="43">
        <v>0</v>
      </c>
      <c r="F194" s="43">
        <v>452.15217704374459</v>
      </c>
      <c r="G194" s="43">
        <v>449.20592234842263</v>
      </c>
      <c r="H194" s="43">
        <v>2.9462546953219491</v>
      </c>
      <c r="I194" s="43">
        <v>1802.7084944581629</v>
      </c>
    </row>
    <row r="195" spans="1:9">
      <c r="A195">
        <v>177</v>
      </c>
      <c r="B195" s="43">
        <v>44805</v>
      </c>
      <c r="C195" s="43">
        <v>1802.7084944581629</v>
      </c>
      <c r="D195" s="43">
        <v>452.15217704374459</v>
      </c>
      <c r="E195" s="43">
        <v>0</v>
      </c>
      <c r="F195" s="43">
        <v>452.15217704374459</v>
      </c>
      <c r="G195" s="43">
        <v>449.79363343016183</v>
      </c>
      <c r="H195" s="43">
        <v>2.3585436135827629</v>
      </c>
      <c r="I195" s="43">
        <v>1352.914861028001</v>
      </c>
    </row>
    <row r="196" spans="1:9">
      <c r="A196">
        <v>178</v>
      </c>
      <c r="B196" s="43">
        <v>44835</v>
      </c>
      <c r="C196" s="43">
        <v>1352.914861028001</v>
      </c>
      <c r="D196" s="43">
        <v>452.15217704374459</v>
      </c>
      <c r="E196" s="43">
        <v>0</v>
      </c>
      <c r="F196" s="43">
        <v>452.15217704374459</v>
      </c>
      <c r="G196" s="43">
        <v>450.38211343389963</v>
      </c>
      <c r="H196" s="43">
        <v>1.7700636098449678</v>
      </c>
      <c r="I196" s="43">
        <v>902.53274759410147</v>
      </c>
    </row>
    <row r="197" spans="1:9">
      <c r="A197">
        <v>179</v>
      </c>
      <c r="B197" s="43">
        <v>44866</v>
      </c>
      <c r="C197" s="43">
        <v>902.53274759410147</v>
      </c>
      <c r="D197" s="43">
        <v>452.15217704374459</v>
      </c>
      <c r="E197" s="43">
        <v>0</v>
      </c>
      <c r="F197" s="43">
        <v>452.15217704374459</v>
      </c>
      <c r="G197" s="43">
        <v>450.97136336564228</v>
      </c>
      <c r="H197" s="43">
        <v>1.1808136781022827</v>
      </c>
      <c r="I197" s="43">
        <v>451.56138422845919</v>
      </c>
    </row>
    <row r="198" spans="1:9">
      <c r="A198">
        <v>180</v>
      </c>
      <c r="B198" s="43">
        <v>44896</v>
      </c>
      <c r="C198" s="43">
        <v>451.56138422845919</v>
      </c>
      <c r="D198" s="43">
        <v>452.15217704374459</v>
      </c>
      <c r="E198" s="43">
        <v>0</v>
      </c>
      <c r="F198" s="43">
        <v>451.56138422845919</v>
      </c>
      <c r="G198" s="43">
        <v>450.97059141742693</v>
      </c>
      <c r="H198" s="43">
        <v>0.59079281103223402</v>
      </c>
      <c r="I198" s="4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8"/>
  <sheetViews>
    <sheetView workbookViewId="0">
      <selection activeCell="D10" sqref="D10"/>
    </sheetView>
  </sheetViews>
  <sheetFormatPr baseColWidth="10" defaultRowHeight="13.2"/>
  <sheetData>
    <row r="1" spans="1:8">
      <c r="A1" t="s">
        <v>10</v>
      </c>
      <c r="D1" t="s">
        <v>19</v>
      </c>
    </row>
    <row r="4" spans="1:8">
      <c r="B4" t="s">
        <v>20</v>
      </c>
      <c r="F4" t="s">
        <v>21</v>
      </c>
    </row>
    <row r="5" spans="1:8">
      <c r="C5" t="s">
        <v>11</v>
      </c>
      <c r="D5">
        <v>200000</v>
      </c>
      <c r="G5" t="s">
        <v>13</v>
      </c>
      <c r="H5">
        <v>1219.1079923721434</v>
      </c>
    </row>
    <row r="6" spans="1:8">
      <c r="C6" t="s">
        <v>0</v>
      </c>
      <c r="D6">
        <v>1.2500000000000001E-2</v>
      </c>
      <c r="G6" t="s">
        <v>14</v>
      </c>
      <c r="H6">
        <v>180</v>
      </c>
    </row>
    <row r="7" spans="1:8">
      <c r="C7" t="s">
        <v>12</v>
      </c>
      <c r="D7">
        <v>15</v>
      </c>
      <c r="G7" t="s">
        <v>14</v>
      </c>
      <c r="H7">
        <v>180</v>
      </c>
    </row>
    <row r="8" spans="1:8">
      <c r="C8" t="s">
        <v>1</v>
      </c>
      <c r="D8">
        <v>12</v>
      </c>
      <c r="G8" t="s">
        <v>2</v>
      </c>
      <c r="H8">
        <v>0</v>
      </c>
    </row>
    <row r="9" spans="1:8">
      <c r="C9" t="s">
        <v>3</v>
      </c>
      <c r="D9" s="44">
        <v>39417</v>
      </c>
      <c r="G9" t="s">
        <v>4</v>
      </c>
      <c r="H9">
        <v>19439.438626987521</v>
      </c>
    </row>
    <row r="10" spans="1:8">
      <c r="C10" t="s">
        <v>5</v>
      </c>
      <c r="D10">
        <v>0</v>
      </c>
    </row>
    <row r="12" spans="1:8">
      <c r="B12" t="s">
        <v>22</v>
      </c>
      <c r="C12" t="s">
        <v>23</v>
      </c>
    </row>
    <row r="13" spans="1:8">
      <c r="C13" t="s">
        <v>25</v>
      </c>
    </row>
    <row r="14" spans="1:8">
      <c r="C14" t="s">
        <v>24</v>
      </c>
    </row>
    <row r="17" spans="1:9">
      <c r="A17" t="s">
        <v>15</v>
      </c>
      <c r="B17" t="s">
        <v>6</v>
      </c>
      <c r="C17" t="s">
        <v>7</v>
      </c>
      <c r="D17" t="s">
        <v>13</v>
      </c>
      <c r="E17" t="s">
        <v>8</v>
      </c>
      <c r="F17" t="s">
        <v>18</v>
      </c>
      <c r="G17" t="s">
        <v>16</v>
      </c>
      <c r="H17" t="s">
        <v>9</v>
      </c>
      <c r="I17" t="s">
        <v>17</v>
      </c>
    </row>
    <row r="19" spans="1:9">
      <c r="A19">
        <v>1</v>
      </c>
      <c r="B19" s="44">
        <v>39448</v>
      </c>
      <c r="C19" s="43">
        <v>200000</v>
      </c>
      <c r="D19" s="43">
        <v>1219.1079923721434</v>
      </c>
      <c r="E19" s="43">
        <v>0</v>
      </c>
      <c r="F19" s="43">
        <v>1219.1079923721434</v>
      </c>
      <c r="G19" s="43">
        <v>1010.77465903881</v>
      </c>
      <c r="H19" s="43">
        <v>208.33333333333334</v>
      </c>
      <c r="I19" s="43">
        <v>198989.22534096119</v>
      </c>
    </row>
    <row r="20" spans="1:9">
      <c r="A20">
        <v>2</v>
      </c>
      <c r="B20" s="44">
        <v>39479</v>
      </c>
      <c r="C20" s="43">
        <v>198989.22534096119</v>
      </c>
      <c r="D20" s="43">
        <v>1219.1079923721434</v>
      </c>
      <c r="E20" s="43">
        <v>0</v>
      </c>
      <c r="F20" s="43">
        <v>1219.1079923721434</v>
      </c>
      <c r="G20" s="43">
        <v>1011.8275493086421</v>
      </c>
      <c r="H20" s="43">
        <v>207.28044306350125</v>
      </c>
      <c r="I20" s="43">
        <v>197977.39779165253</v>
      </c>
    </row>
    <row r="21" spans="1:9">
      <c r="A21">
        <v>3</v>
      </c>
      <c r="B21" s="44">
        <v>39508</v>
      </c>
      <c r="C21" s="43">
        <v>197977.39779165253</v>
      </c>
      <c r="D21" s="43">
        <v>1219.1079923721434</v>
      </c>
      <c r="E21" s="43">
        <v>0</v>
      </c>
      <c r="F21" s="43">
        <v>1219.1079923721434</v>
      </c>
      <c r="G21" s="43">
        <v>1012.8815363391719</v>
      </c>
      <c r="H21" s="43">
        <v>206.22645603297141</v>
      </c>
      <c r="I21" s="43">
        <v>196964.51625531336</v>
      </c>
    </row>
    <row r="22" spans="1:9">
      <c r="A22">
        <v>4</v>
      </c>
      <c r="B22" s="44">
        <v>39539</v>
      </c>
      <c r="C22" s="43">
        <v>196964.51625531336</v>
      </c>
      <c r="D22" s="43">
        <v>1219.1079923721434</v>
      </c>
      <c r="E22" s="43">
        <v>0</v>
      </c>
      <c r="F22" s="43">
        <v>1219.1079923721434</v>
      </c>
      <c r="G22" s="43">
        <v>1013.9366212728586</v>
      </c>
      <c r="H22" s="43">
        <v>205.17137109928476</v>
      </c>
      <c r="I22" s="43">
        <v>195950.57963404051</v>
      </c>
    </row>
    <row r="23" spans="1:9">
      <c r="A23">
        <v>5</v>
      </c>
      <c r="B23" s="44">
        <v>39569</v>
      </c>
      <c r="C23" s="43">
        <v>195950.57963404051</v>
      </c>
      <c r="D23" s="43">
        <v>1219.1079923721434</v>
      </c>
      <c r="E23" s="43">
        <v>0</v>
      </c>
      <c r="F23" s="43">
        <v>1219.1079923721434</v>
      </c>
      <c r="G23" s="43">
        <v>1014.9928052533512</v>
      </c>
      <c r="H23" s="43">
        <v>204.11518711879219</v>
      </c>
      <c r="I23" s="43">
        <v>194935.58682878714</v>
      </c>
    </row>
    <row r="24" spans="1:9">
      <c r="A24">
        <v>6</v>
      </c>
      <c r="B24" s="44">
        <v>39600</v>
      </c>
      <c r="C24" s="43">
        <v>194935.58682878714</v>
      </c>
      <c r="D24" s="43">
        <v>1219.1079923721434</v>
      </c>
      <c r="E24" s="43">
        <v>0</v>
      </c>
      <c r="F24" s="43">
        <v>1219.1079923721434</v>
      </c>
      <c r="G24" s="43">
        <v>1016.0500894254901</v>
      </c>
      <c r="H24" s="43">
        <v>203.05790294665329</v>
      </c>
      <c r="I24" s="43">
        <v>193919.53673936165</v>
      </c>
    </row>
    <row r="25" spans="1:9">
      <c r="A25">
        <v>7</v>
      </c>
      <c r="B25" s="44">
        <v>39630</v>
      </c>
      <c r="C25" s="43">
        <v>193919.53673936165</v>
      </c>
      <c r="D25" s="43">
        <v>1219.1079923721434</v>
      </c>
      <c r="E25" s="43">
        <v>0</v>
      </c>
      <c r="F25" s="43">
        <v>1219.1079923721434</v>
      </c>
      <c r="G25" s="43">
        <v>1017.1084749353083</v>
      </c>
      <c r="H25" s="43">
        <v>201.99951743683505</v>
      </c>
      <c r="I25" s="43">
        <v>192902.42826442633</v>
      </c>
    </row>
    <row r="26" spans="1:9">
      <c r="A26">
        <v>8</v>
      </c>
      <c r="B26" s="44">
        <v>39661</v>
      </c>
      <c r="C26" s="43">
        <v>192902.42826442633</v>
      </c>
      <c r="D26" s="43">
        <v>1219.1079923721434</v>
      </c>
      <c r="E26" s="43">
        <v>0</v>
      </c>
      <c r="F26" s="43">
        <v>1219.1079923721434</v>
      </c>
      <c r="G26" s="43">
        <v>1018.1679629300326</v>
      </c>
      <c r="H26" s="43">
        <v>200.94002944211078</v>
      </c>
      <c r="I26" s="43">
        <v>191884.26030149631</v>
      </c>
    </row>
    <row r="27" spans="1:9">
      <c r="A27">
        <v>9</v>
      </c>
      <c r="B27" s="44">
        <v>39692</v>
      </c>
      <c r="C27" s="43">
        <v>191884.26030149631</v>
      </c>
      <c r="D27" s="43">
        <v>1219.1079923721434</v>
      </c>
      <c r="E27" s="43">
        <v>0</v>
      </c>
      <c r="F27" s="43">
        <v>1219.1079923721434</v>
      </c>
      <c r="G27" s="43">
        <v>1019.2285545580847</v>
      </c>
      <c r="H27" s="43">
        <v>199.87943781405866</v>
      </c>
      <c r="I27" s="43">
        <v>190865.03174693821</v>
      </c>
    </row>
    <row r="28" spans="1:9">
      <c r="A28">
        <v>10</v>
      </c>
      <c r="B28" s="44">
        <v>39722</v>
      </c>
      <c r="C28" s="43">
        <v>190865.03174693821</v>
      </c>
      <c r="D28" s="43">
        <v>1219.1079923721434</v>
      </c>
      <c r="E28" s="43">
        <v>0</v>
      </c>
      <c r="F28" s="43">
        <v>1219.1079923721434</v>
      </c>
      <c r="G28" s="43">
        <v>1020.2902509690828</v>
      </c>
      <c r="H28" s="43">
        <v>198.81774140306064</v>
      </c>
      <c r="I28" s="43">
        <v>189844.74149596912</v>
      </c>
    </row>
    <row r="29" spans="1:9">
      <c r="A29">
        <v>11</v>
      </c>
      <c r="B29" s="44">
        <v>39753</v>
      </c>
      <c r="C29" s="43">
        <v>189844.74149596912</v>
      </c>
      <c r="D29" s="43">
        <v>1219.1079923721434</v>
      </c>
      <c r="E29" s="43">
        <v>0</v>
      </c>
      <c r="F29" s="43">
        <v>1219.1079923721434</v>
      </c>
      <c r="G29" s="43">
        <v>1021.3530533138422</v>
      </c>
      <c r="H29" s="43">
        <v>197.75493905830118</v>
      </c>
      <c r="I29" s="43">
        <v>188823.38844265527</v>
      </c>
    </row>
    <row r="30" spans="1:9">
      <c r="A30">
        <v>12</v>
      </c>
      <c r="B30" s="44">
        <v>39783</v>
      </c>
      <c r="C30" s="43">
        <v>188823.38844265527</v>
      </c>
      <c r="D30" s="43">
        <v>1219.1079923721434</v>
      </c>
      <c r="E30" s="43">
        <v>0</v>
      </c>
      <c r="F30" s="43">
        <v>1219.1079923721434</v>
      </c>
      <c r="G30" s="43">
        <v>1022.4169627443774</v>
      </c>
      <c r="H30" s="43">
        <v>196.69102962776591</v>
      </c>
      <c r="I30" s="43">
        <v>187800.97147991089</v>
      </c>
    </row>
    <row r="31" spans="1:9">
      <c r="A31">
        <v>13</v>
      </c>
      <c r="B31" s="44">
        <v>39814</v>
      </c>
      <c r="C31" s="43">
        <v>187800.97147991089</v>
      </c>
      <c r="D31" s="43">
        <v>1219.1079923721434</v>
      </c>
      <c r="E31" s="43">
        <v>0</v>
      </c>
      <c r="F31" s="43">
        <v>1219.1079923721434</v>
      </c>
      <c r="G31" s="43">
        <v>1023.4819804139029</v>
      </c>
      <c r="H31" s="43">
        <v>195.62601195824053</v>
      </c>
      <c r="I31" s="43">
        <v>186777.48949949699</v>
      </c>
    </row>
    <row r="32" spans="1:9">
      <c r="A32">
        <v>14</v>
      </c>
      <c r="B32" s="44">
        <v>39845</v>
      </c>
      <c r="C32" s="43">
        <v>186777.48949949699</v>
      </c>
      <c r="D32" s="43">
        <v>1219.1079923721434</v>
      </c>
      <c r="E32" s="43">
        <v>0</v>
      </c>
      <c r="F32" s="43">
        <v>1219.1079923721434</v>
      </c>
      <c r="G32" s="43">
        <v>1024.548107476834</v>
      </c>
      <c r="H32" s="43">
        <v>194.55988489530935</v>
      </c>
      <c r="I32" s="43">
        <v>185752.94139202015</v>
      </c>
    </row>
    <row r="33" spans="1:9">
      <c r="A33">
        <v>15</v>
      </c>
      <c r="B33" s="44">
        <v>39873</v>
      </c>
      <c r="C33" s="43">
        <v>185752.94139202015</v>
      </c>
      <c r="D33" s="43">
        <v>1219.1079923721434</v>
      </c>
      <c r="E33" s="43">
        <v>0</v>
      </c>
      <c r="F33" s="43">
        <v>1219.1079923721434</v>
      </c>
      <c r="G33" s="43">
        <v>1025.6153450887891</v>
      </c>
      <c r="H33" s="43">
        <v>193.49264728335433</v>
      </c>
      <c r="I33" s="43">
        <v>184727.32604693135</v>
      </c>
    </row>
    <row r="34" spans="1:9">
      <c r="A34">
        <v>16</v>
      </c>
      <c r="B34" s="44">
        <v>39904</v>
      </c>
      <c r="C34" s="43">
        <v>184727.32604693135</v>
      </c>
      <c r="D34" s="43">
        <v>1219.1079923721434</v>
      </c>
      <c r="E34" s="43">
        <v>0</v>
      </c>
      <c r="F34" s="43">
        <v>1219.1079923721434</v>
      </c>
      <c r="G34" s="43">
        <v>1026.6836944065899</v>
      </c>
      <c r="H34" s="43">
        <v>192.42429796555351</v>
      </c>
      <c r="I34" s="43">
        <v>183700.64235252477</v>
      </c>
    </row>
    <row r="35" spans="1:9">
      <c r="A35">
        <v>17</v>
      </c>
      <c r="B35" s="44">
        <v>39934</v>
      </c>
      <c r="C35" s="43">
        <v>183700.64235252477</v>
      </c>
      <c r="D35" s="43">
        <v>1219.1079923721434</v>
      </c>
      <c r="E35" s="43">
        <v>0</v>
      </c>
      <c r="F35" s="43">
        <v>1219.1079923721434</v>
      </c>
      <c r="G35" s="43">
        <v>1027.7531565882634</v>
      </c>
      <c r="H35" s="43">
        <v>191.35483578387996</v>
      </c>
      <c r="I35" s="43">
        <v>182672.8891959365</v>
      </c>
    </row>
    <row r="36" spans="1:9">
      <c r="A36">
        <v>18</v>
      </c>
      <c r="B36" s="44">
        <v>39965</v>
      </c>
      <c r="C36" s="43">
        <v>182672.8891959365</v>
      </c>
      <c r="D36" s="43">
        <v>1219.1079923721434</v>
      </c>
      <c r="E36" s="43">
        <v>0</v>
      </c>
      <c r="F36" s="43">
        <v>1219.1079923721434</v>
      </c>
      <c r="G36" s="43">
        <v>1028.8237327930428</v>
      </c>
      <c r="H36" s="43">
        <v>190.28425957910054</v>
      </c>
      <c r="I36" s="43">
        <v>181644.06546314346</v>
      </c>
    </row>
    <row r="37" spans="1:9">
      <c r="A37">
        <v>19</v>
      </c>
      <c r="B37" s="44">
        <v>39995</v>
      </c>
      <c r="C37" s="43">
        <v>181644.06546314346</v>
      </c>
      <c r="D37" s="43">
        <v>1219.1079923721434</v>
      </c>
      <c r="E37" s="43">
        <v>0</v>
      </c>
      <c r="F37" s="43">
        <v>1219.1079923721434</v>
      </c>
      <c r="G37" s="43">
        <v>1029.895424181369</v>
      </c>
      <c r="H37" s="43">
        <v>189.21256819077442</v>
      </c>
      <c r="I37" s="43">
        <v>180614.1700389621</v>
      </c>
    </row>
    <row r="38" spans="1:9">
      <c r="A38">
        <v>20</v>
      </c>
      <c r="B38" s="44">
        <v>40026</v>
      </c>
      <c r="C38" s="43">
        <v>180614.1700389621</v>
      </c>
      <c r="D38" s="43">
        <v>1219.1079923721434</v>
      </c>
      <c r="E38" s="43">
        <v>0</v>
      </c>
      <c r="F38" s="43">
        <v>1219.1079923721434</v>
      </c>
      <c r="G38" s="43">
        <v>1030.9682319148912</v>
      </c>
      <c r="H38" s="43">
        <v>188.13976045725221</v>
      </c>
      <c r="I38" s="43">
        <v>179583.20180704721</v>
      </c>
    </row>
    <row r="39" spans="1:9">
      <c r="A39">
        <v>21</v>
      </c>
      <c r="B39" s="44">
        <v>40057</v>
      </c>
      <c r="C39" s="43">
        <v>179583.20180704721</v>
      </c>
      <c r="D39" s="43">
        <v>1219.1079923721434</v>
      </c>
      <c r="E39" s="43">
        <v>0</v>
      </c>
      <c r="F39" s="43">
        <v>1219.1079923721434</v>
      </c>
      <c r="G39" s="43">
        <v>1032.0421571564691</v>
      </c>
      <c r="H39" s="43">
        <v>187.06583521567418</v>
      </c>
      <c r="I39" s="43">
        <v>178551.15964989073</v>
      </c>
    </row>
    <row r="40" spans="1:9">
      <c r="A40">
        <v>22</v>
      </c>
      <c r="B40" s="44">
        <v>40087</v>
      </c>
      <c r="C40" s="43">
        <v>178551.15964989073</v>
      </c>
      <c r="D40" s="43">
        <v>1219.1079923721434</v>
      </c>
      <c r="E40" s="43">
        <v>0</v>
      </c>
      <c r="F40" s="43">
        <v>1219.1079923721434</v>
      </c>
      <c r="G40" s="43">
        <v>1033.1172010701739</v>
      </c>
      <c r="H40" s="43">
        <v>185.99079130196949</v>
      </c>
      <c r="I40" s="43">
        <v>177518.04244882055</v>
      </c>
    </row>
    <row r="41" spans="1:9">
      <c r="A41">
        <v>23</v>
      </c>
      <c r="B41" s="44">
        <v>40118</v>
      </c>
      <c r="C41" s="43">
        <v>177518.04244882055</v>
      </c>
      <c r="D41" s="43">
        <v>1219.1079923721434</v>
      </c>
      <c r="E41" s="43">
        <v>0</v>
      </c>
      <c r="F41" s="43">
        <v>1219.1079923721434</v>
      </c>
      <c r="G41" s="43">
        <v>1034.1933648212887</v>
      </c>
      <c r="H41" s="43">
        <v>184.91462755085476</v>
      </c>
      <c r="I41" s="43">
        <v>176483.84908399926</v>
      </c>
    </row>
    <row r="42" spans="1:9">
      <c r="A42">
        <v>24</v>
      </c>
      <c r="B42" s="44">
        <v>40148</v>
      </c>
      <c r="C42" s="43">
        <v>176483.84908399926</v>
      </c>
      <c r="D42" s="43">
        <v>1219.1079923721434</v>
      </c>
      <c r="E42" s="43">
        <v>0</v>
      </c>
      <c r="F42" s="43">
        <v>1219.1079923721434</v>
      </c>
      <c r="G42" s="43">
        <v>1035.2706495763109</v>
      </c>
      <c r="H42" s="43">
        <v>183.83734279583257</v>
      </c>
      <c r="I42" s="43">
        <v>175448.57843442296</v>
      </c>
    </row>
    <row r="43" spans="1:9">
      <c r="A43">
        <v>25</v>
      </c>
      <c r="B43" s="44">
        <v>40179</v>
      </c>
      <c r="C43" s="43">
        <v>175448.57843442296</v>
      </c>
      <c r="D43" s="43">
        <v>1219.1079923721434</v>
      </c>
      <c r="E43" s="43">
        <v>0</v>
      </c>
      <c r="F43" s="43">
        <v>1219.1079923721434</v>
      </c>
      <c r="G43" s="43">
        <v>1036.3490565029529</v>
      </c>
      <c r="H43" s="43">
        <v>182.75893586919059</v>
      </c>
      <c r="I43" s="43">
        <v>174412.22937792001</v>
      </c>
    </row>
    <row r="44" spans="1:9">
      <c r="A44">
        <v>26</v>
      </c>
      <c r="B44" s="44">
        <v>40210</v>
      </c>
      <c r="C44" s="43">
        <v>174412.22937792001</v>
      </c>
      <c r="D44" s="43">
        <v>1219.1079923721434</v>
      </c>
      <c r="E44" s="43">
        <v>0</v>
      </c>
      <c r="F44" s="43">
        <v>1219.1079923721434</v>
      </c>
      <c r="G44" s="43">
        <v>1037.4285867701433</v>
      </c>
      <c r="H44" s="43">
        <v>181.679405602</v>
      </c>
      <c r="I44" s="43">
        <v>173374.80079114987</v>
      </c>
    </row>
    <row r="45" spans="1:9">
      <c r="A45">
        <v>27</v>
      </c>
      <c r="B45" s="44">
        <v>40238</v>
      </c>
      <c r="C45" s="43">
        <v>173374.80079114987</v>
      </c>
      <c r="D45" s="43">
        <v>1219.1079923721434</v>
      </c>
      <c r="E45" s="43">
        <v>0</v>
      </c>
      <c r="F45" s="43">
        <v>1219.1079923721434</v>
      </c>
      <c r="G45" s="43">
        <v>1038.509241548029</v>
      </c>
      <c r="H45" s="43">
        <v>180.59875082411443</v>
      </c>
      <c r="I45" s="43">
        <v>172336.29154960185</v>
      </c>
    </row>
    <row r="46" spans="1:9">
      <c r="A46">
        <v>28</v>
      </c>
      <c r="B46" s="44">
        <v>40269</v>
      </c>
      <c r="C46" s="43">
        <v>172336.29154960185</v>
      </c>
      <c r="D46" s="43">
        <v>1219.1079923721434</v>
      </c>
      <c r="E46" s="43">
        <v>0</v>
      </c>
      <c r="F46" s="43">
        <v>1219.1079923721434</v>
      </c>
      <c r="G46" s="43">
        <v>1039.5910220079747</v>
      </c>
      <c r="H46" s="43">
        <v>179.5169703641686</v>
      </c>
      <c r="I46" s="43">
        <v>171296.70052759387</v>
      </c>
    </row>
    <row r="47" spans="1:9">
      <c r="A47">
        <v>29</v>
      </c>
      <c r="B47" s="44">
        <v>40299</v>
      </c>
      <c r="C47" s="43">
        <v>171296.70052759387</v>
      </c>
      <c r="D47" s="43">
        <v>1219.1079923721434</v>
      </c>
      <c r="E47" s="43">
        <v>0</v>
      </c>
      <c r="F47" s="43">
        <v>1219.1079923721434</v>
      </c>
      <c r="G47" s="43">
        <v>1040.6739293225664</v>
      </c>
      <c r="H47" s="43">
        <v>178.43406304957696</v>
      </c>
      <c r="I47" s="43">
        <v>170256.0265982713</v>
      </c>
    </row>
    <row r="48" spans="1:9">
      <c r="A48">
        <v>30</v>
      </c>
      <c r="B48" s="44">
        <v>40330</v>
      </c>
      <c r="C48" s="43">
        <v>170256.0265982713</v>
      </c>
      <c r="D48" s="43">
        <v>1219.1079923721434</v>
      </c>
      <c r="E48" s="43">
        <v>0</v>
      </c>
      <c r="F48" s="43">
        <v>1219.1079923721434</v>
      </c>
      <c r="G48" s="43">
        <v>1041.7579646656109</v>
      </c>
      <c r="H48" s="43">
        <v>177.35002770653261</v>
      </c>
      <c r="I48" s="43">
        <v>169214.26863360568</v>
      </c>
    </row>
    <row r="49" spans="1:9">
      <c r="A49">
        <v>31</v>
      </c>
      <c r="B49" s="44">
        <v>40360</v>
      </c>
      <c r="C49" s="43">
        <v>169214.26863360568</v>
      </c>
      <c r="D49" s="43">
        <v>1219.1079923721434</v>
      </c>
      <c r="E49" s="43">
        <v>0</v>
      </c>
      <c r="F49" s="43">
        <v>1219.1079923721434</v>
      </c>
      <c r="G49" s="43">
        <v>1042.8431292121375</v>
      </c>
      <c r="H49" s="43">
        <v>176.26486316000592</v>
      </c>
      <c r="I49" s="43">
        <v>168171.42550439356</v>
      </c>
    </row>
    <row r="50" spans="1:9">
      <c r="A50">
        <v>32</v>
      </c>
      <c r="B50" s="44">
        <v>40391</v>
      </c>
      <c r="C50" s="43">
        <v>168171.42550439356</v>
      </c>
      <c r="D50" s="43">
        <v>1219.1079923721434</v>
      </c>
      <c r="E50" s="43">
        <v>0</v>
      </c>
      <c r="F50" s="43">
        <v>1219.1079923721434</v>
      </c>
      <c r="G50" s="43">
        <v>1043.9294241384</v>
      </c>
      <c r="H50" s="43">
        <v>175.17856823374328</v>
      </c>
      <c r="I50" s="43">
        <v>167127.49608025516</v>
      </c>
    </row>
    <row r="51" spans="1:9">
      <c r="A51">
        <v>33</v>
      </c>
      <c r="B51" s="44">
        <v>40422</v>
      </c>
      <c r="C51" s="43">
        <v>167127.49608025516</v>
      </c>
      <c r="D51" s="43">
        <v>1219.1079923721434</v>
      </c>
      <c r="E51" s="43">
        <v>0</v>
      </c>
      <c r="F51" s="43">
        <v>1219.1079923721434</v>
      </c>
      <c r="G51" s="43">
        <v>1045.0168506218774</v>
      </c>
      <c r="H51" s="43">
        <v>174.09114175026582</v>
      </c>
      <c r="I51" s="43">
        <v>166082.47922963329</v>
      </c>
    </row>
    <row r="52" spans="1:9">
      <c r="A52">
        <v>34</v>
      </c>
      <c r="B52" s="44">
        <v>40452</v>
      </c>
      <c r="C52" s="43">
        <v>166082.47922963329</v>
      </c>
      <c r="D52" s="43">
        <v>1219.1079923721434</v>
      </c>
      <c r="E52" s="43">
        <v>0</v>
      </c>
      <c r="F52" s="43">
        <v>1219.1079923721434</v>
      </c>
      <c r="G52" s="43">
        <v>1046.1054098412753</v>
      </c>
      <c r="H52" s="43">
        <v>173.00258253086801</v>
      </c>
      <c r="I52" s="43">
        <v>165036.373819792</v>
      </c>
    </row>
    <row r="53" spans="1:9">
      <c r="A53">
        <v>35</v>
      </c>
      <c r="B53" s="44">
        <v>40483</v>
      </c>
      <c r="C53" s="43">
        <v>165036.373819792</v>
      </c>
      <c r="D53" s="43">
        <v>1219.1079923721434</v>
      </c>
      <c r="E53" s="43">
        <v>0</v>
      </c>
      <c r="F53" s="43">
        <v>1219.1079923721434</v>
      </c>
      <c r="G53" s="43">
        <v>1047.1951029765266</v>
      </c>
      <c r="H53" s="43">
        <v>171.9128893956167</v>
      </c>
      <c r="I53" s="43">
        <v>163989.17871681548</v>
      </c>
    </row>
    <row r="54" spans="1:9">
      <c r="A54">
        <v>36</v>
      </c>
      <c r="B54" s="44">
        <v>40513</v>
      </c>
      <c r="C54" s="43">
        <v>163989.17871681548</v>
      </c>
      <c r="D54" s="43">
        <v>1219.1079923721434</v>
      </c>
      <c r="E54" s="43">
        <v>0</v>
      </c>
      <c r="F54" s="43">
        <v>1219.1079923721434</v>
      </c>
      <c r="G54" s="43">
        <v>1048.285931208794</v>
      </c>
      <c r="H54" s="43">
        <v>170.82206116334945</v>
      </c>
      <c r="I54" s="43">
        <v>162940.8927856067</v>
      </c>
    </row>
    <row r="55" spans="1:9">
      <c r="A55">
        <v>37</v>
      </c>
      <c r="B55" s="44">
        <v>40544</v>
      </c>
      <c r="C55" s="43">
        <v>162940.8927856067</v>
      </c>
      <c r="D55" s="43">
        <v>1219.1079923721434</v>
      </c>
      <c r="E55" s="43">
        <v>0</v>
      </c>
      <c r="F55" s="43">
        <v>1219.1079923721434</v>
      </c>
      <c r="G55" s="43">
        <v>1049.3778957204697</v>
      </c>
      <c r="H55" s="43">
        <v>169.73009665167365</v>
      </c>
      <c r="I55" s="43">
        <v>161891.51488988622</v>
      </c>
    </row>
    <row r="56" spans="1:9">
      <c r="A56">
        <v>38</v>
      </c>
      <c r="B56" s="44">
        <v>40575</v>
      </c>
      <c r="C56" s="43">
        <v>161891.51488988622</v>
      </c>
      <c r="D56" s="43">
        <v>1219.1079923721434</v>
      </c>
      <c r="E56" s="43">
        <v>0</v>
      </c>
      <c r="F56" s="43">
        <v>1219.1079923721434</v>
      </c>
      <c r="G56" s="43">
        <v>1050.4709976951785</v>
      </c>
      <c r="H56" s="43">
        <v>168.63699467696483</v>
      </c>
      <c r="I56" s="43">
        <v>160841.04389219105</v>
      </c>
    </row>
    <row r="57" spans="1:9">
      <c r="A57">
        <v>39</v>
      </c>
      <c r="B57" s="44">
        <v>40603</v>
      </c>
      <c r="C57" s="43">
        <v>160841.04389219105</v>
      </c>
      <c r="D57" s="43">
        <v>1219.1079923721434</v>
      </c>
      <c r="E57" s="43">
        <v>0</v>
      </c>
      <c r="F57" s="43">
        <v>1219.1079923721434</v>
      </c>
      <c r="G57" s="43">
        <v>1051.5652383177776</v>
      </c>
      <c r="H57" s="43">
        <v>167.5427540543657</v>
      </c>
      <c r="I57" s="43">
        <v>159789.47865387329</v>
      </c>
    </row>
    <row r="58" spans="1:9">
      <c r="A58">
        <v>40</v>
      </c>
      <c r="B58" s="44">
        <v>40634</v>
      </c>
      <c r="C58" s="43">
        <v>159789.47865387329</v>
      </c>
      <c r="D58" s="43">
        <v>1219.1079923721434</v>
      </c>
      <c r="E58" s="43">
        <v>0</v>
      </c>
      <c r="F58" s="43">
        <v>1219.1079923721434</v>
      </c>
      <c r="G58" s="43">
        <v>1052.6606187743587</v>
      </c>
      <c r="H58" s="43">
        <v>166.44737359778469</v>
      </c>
      <c r="I58" s="43">
        <v>158736.81803509893</v>
      </c>
    </row>
    <row r="59" spans="1:9">
      <c r="A59">
        <v>41</v>
      </c>
      <c r="B59" s="44">
        <v>40664</v>
      </c>
      <c r="C59" s="43">
        <v>158736.81803509893</v>
      </c>
      <c r="D59" s="43">
        <v>1219.1079923721434</v>
      </c>
      <c r="E59" s="43">
        <v>0</v>
      </c>
      <c r="F59" s="43">
        <v>1219.1079923721434</v>
      </c>
      <c r="G59" s="43">
        <v>1053.7571402522487</v>
      </c>
      <c r="H59" s="43">
        <v>165.35085211989471</v>
      </c>
      <c r="I59" s="43">
        <v>157683.06089484668</v>
      </c>
    </row>
    <row r="60" spans="1:9">
      <c r="A60">
        <v>42</v>
      </c>
      <c r="B60" s="44">
        <v>40695</v>
      </c>
      <c r="C60" s="43">
        <v>157683.06089484668</v>
      </c>
      <c r="D60" s="43">
        <v>1219.1079923721434</v>
      </c>
      <c r="E60" s="43">
        <v>0</v>
      </c>
      <c r="F60" s="43">
        <v>1219.1079923721434</v>
      </c>
      <c r="G60" s="43">
        <v>1054.8548039400114</v>
      </c>
      <c r="H60" s="43">
        <v>164.25318843213196</v>
      </c>
      <c r="I60" s="43">
        <v>156628.20609090666</v>
      </c>
    </row>
    <row r="61" spans="1:9">
      <c r="A61">
        <v>43</v>
      </c>
      <c r="B61" s="44">
        <v>40725</v>
      </c>
      <c r="C61" s="43">
        <v>156628.20609090666</v>
      </c>
      <c r="D61" s="43">
        <v>1219.1079923721434</v>
      </c>
      <c r="E61" s="43">
        <v>0</v>
      </c>
      <c r="F61" s="43">
        <v>1219.1079923721434</v>
      </c>
      <c r="G61" s="43">
        <v>1055.9536110274489</v>
      </c>
      <c r="H61" s="43">
        <v>163.15438134469446</v>
      </c>
      <c r="I61" s="43">
        <v>155572.25247987921</v>
      </c>
    </row>
    <row r="62" spans="1:9">
      <c r="A62">
        <v>44</v>
      </c>
      <c r="B62" s="44">
        <v>40756</v>
      </c>
      <c r="C62" s="43">
        <v>155572.25247987921</v>
      </c>
      <c r="D62" s="43">
        <v>1219.1079923721434</v>
      </c>
      <c r="E62" s="43">
        <v>0</v>
      </c>
      <c r="F62" s="43">
        <v>1219.1079923721434</v>
      </c>
      <c r="G62" s="43">
        <v>1057.0535627056024</v>
      </c>
      <c r="H62" s="43">
        <v>162.05442966654087</v>
      </c>
      <c r="I62" s="43">
        <v>154515.19891717361</v>
      </c>
    </row>
    <row r="63" spans="1:9">
      <c r="A63">
        <v>45</v>
      </c>
      <c r="B63" s="44">
        <v>40787</v>
      </c>
      <c r="C63" s="43">
        <v>154515.19891717361</v>
      </c>
      <c r="D63" s="43">
        <v>1219.1079923721434</v>
      </c>
      <c r="E63" s="43">
        <v>0</v>
      </c>
      <c r="F63" s="43">
        <v>1219.1079923721434</v>
      </c>
      <c r="G63" s="43">
        <v>1058.1546601667542</v>
      </c>
      <c r="H63" s="43">
        <v>160.95333220538919</v>
      </c>
      <c r="I63" s="43">
        <v>153457.04425700684</v>
      </c>
    </row>
    <row r="64" spans="1:9">
      <c r="A64">
        <v>46</v>
      </c>
      <c r="B64" s="44">
        <v>40817</v>
      </c>
      <c r="C64" s="43">
        <v>153457.04425700684</v>
      </c>
      <c r="D64" s="43">
        <v>1219.1079923721434</v>
      </c>
      <c r="E64" s="43">
        <v>0</v>
      </c>
      <c r="F64" s="43">
        <v>1219.1079923721434</v>
      </c>
      <c r="G64" s="43">
        <v>1059.256904604428</v>
      </c>
      <c r="H64" s="43">
        <v>159.85108776771548</v>
      </c>
      <c r="I64" s="43">
        <v>152397.7873524024</v>
      </c>
    </row>
    <row r="65" spans="1:9">
      <c r="A65">
        <v>47</v>
      </c>
      <c r="B65" s="44">
        <v>40848</v>
      </c>
      <c r="C65" s="43">
        <v>152397.7873524024</v>
      </c>
      <c r="D65" s="43">
        <v>1219.1079923721434</v>
      </c>
      <c r="E65" s="43">
        <v>0</v>
      </c>
      <c r="F65" s="43">
        <v>1219.1079923721434</v>
      </c>
      <c r="G65" s="43">
        <v>1060.3602972133908</v>
      </c>
      <c r="H65" s="43">
        <v>158.74769515875252</v>
      </c>
      <c r="I65" s="43">
        <v>151337.42705518901</v>
      </c>
    </row>
    <row r="66" spans="1:9">
      <c r="A66">
        <v>48</v>
      </c>
      <c r="B66" s="44">
        <v>40878</v>
      </c>
      <c r="C66" s="43">
        <v>151337.42705518901</v>
      </c>
      <c r="D66" s="43">
        <v>1219.1079923721434</v>
      </c>
      <c r="E66" s="43">
        <v>0</v>
      </c>
      <c r="F66" s="43">
        <v>1219.1079923721434</v>
      </c>
      <c r="G66" s="43">
        <v>1061.4648391896549</v>
      </c>
      <c r="H66" s="43">
        <v>157.64315318248856</v>
      </c>
      <c r="I66" s="43">
        <v>150275.96221599935</v>
      </c>
    </row>
    <row r="67" spans="1:9">
      <c r="A67">
        <v>49</v>
      </c>
      <c r="B67" s="44">
        <v>40909</v>
      </c>
      <c r="C67" s="43">
        <v>150275.96221599935</v>
      </c>
      <c r="D67" s="43">
        <v>1219.1079923721434</v>
      </c>
      <c r="E67" s="43">
        <v>0</v>
      </c>
      <c r="F67" s="43">
        <v>1219.1079923721434</v>
      </c>
      <c r="G67" s="43">
        <v>1062.5705317304773</v>
      </c>
      <c r="H67" s="43">
        <v>156.537460641666</v>
      </c>
      <c r="I67" s="43">
        <v>149213.39168426886</v>
      </c>
    </row>
    <row r="68" spans="1:9">
      <c r="A68">
        <v>50</v>
      </c>
      <c r="B68" s="44">
        <v>40940</v>
      </c>
      <c r="C68" s="43">
        <v>149213.39168426886</v>
      </c>
      <c r="D68" s="43">
        <v>1219.1079923721434</v>
      </c>
      <c r="E68" s="43">
        <v>0</v>
      </c>
      <c r="F68" s="43">
        <v>1219.1079923721434</v>
      </c>
      <c r="G68" s="43">
        <v>1063.6773760343633</v>
      </c>
      <c r="H68" s="43">
        <v>155.43061633778007</v>
      </c>
      <c r="I68" s="43">
        <v>148149.71430823451</v>
      </c>
    </row>
    <row r="69" spans="1:9">
      <c r="A69">
        <v>51</v>
      </c>
      <c r="B69" s="44">
        <v>40969</v>
      </c>
      <c r="C69" s="43">
        <v>148149.71430823451</v>
      </c>
      <c r="D69" s="43">
        <v>1219.1079923721434</v>
      </c>
      <c r="E69" s="43">
        <v>0</v>
      </c>
      <c r="F69" s="43">
        <v>1219.1079923721434</v>
      </c>
      <c r="G69" s="43">
        <v>1064.7853733010656</v>
      </c>
      <c r="H69" s="43">
        <v>154.32261907107764</v>
      </c>
      <c r="I69" s="43">
        <v>147084.92893493344</v>
      </c>
    </row>
    <row r="70" spans="1:9">
      <c r="A70">
        <v>52</v>
      </c>
      <c r="B70" s="44">
        <v>41000</v>
      </c>
      <c r="C70" s="43">
        <v>147084.92893493344</v>
      </c>
      <c r="D70" s="43">
        <v>1219.1079923721434</v>
      </c>
      <c r="E70" s="43">
        <v>0</v>
      </c>
      <c r="F70" s="43">
        <v>1219.1079923721434</v>
      </c>
      <c r="G70" s="43">
        <v>1065.8945247315878</v>
      </c>
      <c r="H70" s="43">
        <v>153.21346764055568</v>
      </c>
      <c r="I70" s="43">
        <v>146019.03441020186</v>
      </c>
    </row>
    <row r="71" spans="1:9">
      <c r="A71">
        <v>53</v>
      </c>
      <c r="B71" s="44">
        <v>41030</v>
      </c>
      <c r="C71" s="43">
        <v>146019.03441020186</v>
      </c>
      <c r="D71" s="43">
        <v>1219.1079923721434</v>
      </c>
      <c r="E71" s="43">
        <v>0</v>
      </c>
      <c r="F71" s="43">
        <v>1219.1079923721434</v>
      </c>
      <c r="G71" s="43">
        <v>1067.0048315281831</v>
      </c>
      <c r="H71" s="43">
        <v>152.10316084396027</v>
      </c>
      <c r="I71" s="43">
        <v>144952.02957867368</v>
      </c>
    </row>
    <row r="72" spans="1:9">
      <c r="A72">
        <v>54</v>
      </c>
      <c r="B72" s="44">
        <v>41061</v>
      </c>
      <c r="C72" s="43">
        <v>144952.02957867368</v>
      </c>
      <c r="D72" s="43">
        <v>1219.1079923721434</v>
      </c>
      <c r="E72" s="43">
        <v>0</v>
      </c>
      <c r="F72" s="43">
        <v>1219.1079923721434</v>
      </c>
      <c r="G72" s="43">
        <v>1068.1162948943584</v>
      </c>
      <c r="H72" s="43">
        <v>150.9916974777851</v>
      </c>
      <c r="I72" s="43">
        <v>143883.91328377931</v>
      </c>
    </row>
    <row r="73" spans="1:9">
      <c r="A73">
        <v>55</v>
      </c>
      <c r="B73" s="44">
        <v>41091</v>
      </c>
      <c r="C73" s="43">
        <v>143883.91328377931</v>
      </c>
      <c r="D73" s="43">
        <v>1219.1079923721434</v>
      </c>
      <c r="E73" s="43">
        <v>0</v>
      </c>
      <c r="F73" s="43">
        <v>1219.1079923721434</v>
      </c>
      <c r="G73" s="43">
        <v>1069.2289160348732</v>
      </c>
      <c r="H73" s="43">
        <v>149.87907633727013</v>
      </c>
      <c r="I73" s="43">
        <v>142814.68436774446</v>
      </c>
    </row>
    <row r="74" spans="1:9">
      <c r="A74">
        <v>56</v>
      </c>
      <c r="B74" s="44">
        <v>41122</v>
      </c>
      <c r="C74" s="43">
        <v>142814.68436774446</v>
      </c>
      <c r="D74" s="43">
        <v>1219.1079923721434</v>
      </c>
      <c r="E74" s="43">
        <v>0</v>
      </c>
      <c r="F74" s="43">
        <v>1219.1079923721434</v>
      </c>
      <c r="G74" s="43">
        <v>1070.3426961557429</v>
      </c>
      <c r="H74" s="43">
        <v>148.76529621640049</v>
      </c>
      <c r="I74" s="43">
        <v>141744.34167158871</v>
      </c>
    </row>
    <row r="75" spans="1:9">
      <c r="A75">
        <v>57</v>
      </c>
      <c r="B75" s="44">
        <v>41153</v>
      </c>
      <c r="C75" s="43">
        <v>141744.34167158871</v>
      </c>
      <c r="D75" s="43">
        <v>1219.1079923721434</v>
      </c>
      <c r="E75" s="43">
        <v>0</v>
      </c>
      <c r="F75" s="43">
        <v>1219.1079923721434</v>
      </c>
      <c r="G75" s="43">
        <v>1071.4576364642385</v>
      </c>
      <c r="H75" s="43">
        <v>147.65035590790492</v>
      </c>
      <c r="I75" s="43">
        <v>140672.88403512447</v>
      </c>
    </row>
    <row r="76" spans="1:9">
      <c r="A76">
        <v>58</v>
      </c>
      <c r="B76" s="44">
        <v>41183</v>
      </c>
      <c r="C76" s="43">
        <v>140672.88403512447</v>
      </c>
      <c r="D76" s="43">
        <v>1219.1079923721434</v>
      </c>
      <c r="E76" s="43">
        <v>0</v>
      </c>
      <c r="F76" s="43">
        <v>1219.1079923721434</v>
      </c>
      <c r="G76" s="43">
        <v>1072.5737381688887</v>
      </c>
      <c r="H76" s="43">
        <v>146.53425420325468</v>
      </c>
      <c r="I76" s="43">
        <v>139600.31029695558</v>
      </c>
    </row>
    <row r="77" spans="1:9">
      <c r="A77">
        <v>59</v>
      </c>
      <c r="B77" s="44">
        <v>41214</v>
      </c>
      <c r="C77" s="43">
        <v>139600.31029695558</v>
      </c>
      <c r="D77" s="43">
        <v>1219.1079923721434</v>
      </c>
      <c r="E77" s="43">
        <v>0</v>
      </c>
      <c r="F77" s="43">
        <v>1219.1079923721434</v>
      </c>
      <c r="G77" s="43">
        <v>1073.6910024794813</v>
      </c>
      <c r="H77" s="43">
        <v>145.41698989266206</v>
      </c>
      <c r="I77" s="43">
        <v>138526.61929447608</v>
      </c>
    </row>
    <row r="78" spans="1:9">
      <c r="A78">
        <v>60</v>
      </c>
      <c r="B78" s="44">
        <v>41244</v>
      </c>
      <c r="C78" s="43">
        <v>138526.61929447608</v>
      </c>
      <c r="D78" s="43">
        <v>1219.1079923721434</v>
      </c>
      <c r="E78" s="43">
        <v>0</v>
      </c>
      <c r="F78" s="43">
        <v>1219.1079923721434</v>
      </c>
      <c r="G78" s="43">
        <v>1074.8094306070641</v>
      </c>
      <c r="H78" s="43">
        <v>144.29856176507926</v>
      </c>
      <c r="I78" s="43">
        <v>137451.80986386901</v>
      </c>
    </row>
    <row r="79" spans="1:9">
      <c r="A79">
        <v>61</v>
      </c>
      <c r="B79" s="44">
        <v>41275</v>
      </c>
      <c r="C79" s="43">
        <v>137451.80986386901</v>
      </c>
      <c r="D79" s="43">
        <v>1219.1079923721434</v>
      </c>
      <c r="E79" s="43">
        <v>0</v>
      </c>
      <c r="F79" s="43">
        <v>1219.1079923721434</v>
      </c>
      <c r="G79" s="43">
        <v>1075.9290237639466</v>
      </c>
      <c r="H79" s="43">
        <v>143.1789686081969</v>
      </c>
      <c r="I79" s="43">
        <v>136375.88084010506</v>
      </c>
    </row>
    <row r="80" spans="1:9">
      <c r="A80">
        <v>62</v>
      </c>
      <c r="B80" s="44">
        <v>41306</v>
      </c>
      <c r="C80" s="43">
        <v>136375.88084010506</v>
      </c>
      <c r="D80" s="43">
        <v>1219.1079923721434</v>
      </c>
      <c r="E80" s="43">
        <v>0</v>
      </c>
      <c r="F80" s="43">
        <v>1219.1079923721434</v>
      </c>
      <c r="G80" s="43">
        <v>1077.0497831637006</v>
      </c>
      <c r="H80" s="43">
        <v>142.05820920844278</v>
      </c>
      <c r="I80" s="43">
        <v>135298.83105694136</v>
      </c>
    </row>
    <row r="81" spans="1:9">
      <c r="A81">
        <v>63</v>
      </c>
      <c r="B81" s="44">
        <v>41334</v>
      </c>
      <c r="C81" s="43">
        <v>135298.83105694136</v>
      </c>
      <c r="D81" s="43">
        <v>1219.1079923721434</v>
      </c>
      <c r="E81" s="43">
        <v>0</v>
      </c>
      <c r="F81" s="43">
        <v>1219.1079923721434</v>
      </c>
      <c r="G81" s="43">
        <v>1078.1717100211629</v>
      </c>
      <c r="H81" s="43">
        <v>140.93628235098058</v>
      </c>
      <c r="I81" s="43">
        <v>134220.65934692021</v>
      </c>
    </row>
    <row r="82" spans="1:9">
      <c r="A82">
        <v>64</v>
      </c>
      <c r="B82" s="44">
        <v>41365</v>
      </c>
      <c r="C82" s="43">
        <v>134220.65934692021</v>
      </c>
      <c r="D82" s="43">
        <v>1219.1079923721434</v>
      </c>
      <c r="E82" s="43">
        <v>0</v>
      </c>
      <c r="F82" s="43">
        <v>1219.1079923721434</v>
      </c>
      <c r="G82" s="43">
        <v>1079.2948055524348</v>
      </c>
      <c r="H82" s="43">
        <v>139.81318681970856</v>
      </c>
      <c r="I82" s="43">
        <v>133141.36454136777</v>
      </c>
    </row>
    <row r="83" spans="1:9">
      <c r="A83">
        <v>65</v>
      </c>
      <c r="B83" s="44">
        <v>41395</v>
      </c>
      <c r="C83" s="43">
        <v>133141.36454136777</v>
      </c>
      <c r="D83" s="43">
        <v>1219.1079923721434</v>
      </c>
      <c r="E83" s="43">
        <v>0</v>
      </c>
      <c r="F83" s="43">
        <v>1219.1079923721434</v>
      </c>
      <c r="G83" s="43">
        <v>1080.4190709748852</v>
      </c>
      <c r="H83" s="43">
        <v>138.6889213972581</v>
      </c>
      <c r="I83" s="43">
        <v>132060.94547039288</v>
      </c>
    </row>
    <row r="84" spans="1:9">
      <c r="A84">
        <v>66</v>
      </c>
      <c r="B84" s="44">
        <v>41426</v>
      </c>
      <c r="C84" s="43">
        <v>132060.94547039288</v>
      </c>
      <c r="D84" s="43">
        <v>1219.1079923721434</v>
      </c>
      <c r="E84" s="43">
        <v>0</v>
      </c>
      <c r="F84" s="43">
        <v>1219.1079923721434</v>
      </c>
      <c r="G84" s="43">
        <v>1081.5445075071507</v>
      </c>
      <c r="H84" s="43">
        <v>137.5634848649926</v>
      </c>
      <c r="I84" s="43">
        <v>130979.40096288573</v>
      </c>
    </row>
    <row r="85" spans="1:9">
      <c r="A85">
        <v>67</v>
      </c>
      <c r="B85" s="44">
        <v>41456</v>
      </c>
      <c r="C85" s="43">
        <v>130979.40096288573</v>
      </c>
      <c r="D85" s="43">
        <v>1219.1079923721434</v>
      </c>
      <c r="E85" s="43">
        <v>0</v>
      </c>
      <c r="F85" s="43">
        <v>1219.1079923721434</v>
      </c>
      <c r="G85" s="43">
        <v>1082.6711163691375</v>
      </c>
      <c r="H85" s="43">
        <v>136.43687600300598</v>
      </c>
      <c r="I85" s="43">
        <v>129896.72984651659</v>
      </c>
    </row>
    <row r="86" spans="1:9">
      <c r="A86">
        <v>68</v>
      </c>
      <c r="B86" s="44">
        <v>41487</v>
      </c>
      <c r="C86" s="43">
        <v>129896.72984651659</v>
      </c>
      <c r="D86" s="43">
        <v>1219.1079923721434</v>
      </c>
      <c r="E86" s="43">
        <v>0</v>
      </c>
      <c r="F86" s="43">
        <v>1219.1079923721434</v>
      </c>
      <c r="G86" s="43">
        <v>1083.798898782022</v>
      </c>
      <c r="H86" s="43">
        <v>135.30909359012148</v>
      </c>
      <c r="I86" s="43">
        <v>128812.93094773457</v>
      </c>
    </row>
    <row r="87" spans="1:9">
      <c r="A87">
        <v>69</v>
      </c>
      <c r="B87" s="44">
        <v>41518</v>
      </c>
      <c r="C87" s="43">
        <v>128812.93094773457</v>
      </c>
      <c r="D87" s="43">
        <v>1219.1079923721434</v>
      </c>
      <c r="E87" s="43">
        <v>0</v>
      </c>
      <c r="F87" s="43">
        <v>1219.1079923721434</v>
      </c>
      <c r="G87" s="43">
        <v>1084.9278559682532</v>
      </c>
      <c r="H87" s="43">
        <v>134.18013640389017</v>
      </c>
      <c r="I87" s="43">
        <v>127728.00309176631</v>
      </c>
    </row>
    <row r="88" spans="1:9">
      <c r="A88">
        <v>70</v>
      </c>
      <c r="B88" s="44">
        <v>41548</v>
      </c>
      <c r="C88" s="43">
        <v>127728.00309176631</v>
      </c>
      <c r="D88" s="43">
        <v>1219.1079923721434</v>
      </c>
      <c r="E88" s="43">
        <v>0</v>
      </c>
      <c r="F88" s="43">
        <v>1219.1079923721434</v>
      </c>
      <c r="G88" s="43">
        <v>1086.0579891515536</v>
      </c>
      <c r="H88" s="43">
        <v>133.0500032205899</v>
      </c>
      <c r="I88" s="43">
        <v>126641.94510261476</v>
      </c>
    </row>
    <row r="89" spans="1:9">
      <c r="A89">
        <v>71</v>
      </c>
      <c r="B89" s="44">
        <v>41579</v>
      </c>
      <c r="C89" s="43">
        <v>126641.94510261476</v>
      </c>
      <c r="D89" s="43">
        <v>1219.1079923721434</v>
      </c>
      <c r="E89" s="43">
        <v>0</v>
      </c>
      <c r="F89" s="43">
        <v>1219.1079923721434</v>
      </c>
      <c r="G89" s="43">
        <v>1087.1892995569197</v>
      </c>
      <c r="H89" s="43">
        <v>131.91869281522372</v>
      </c>
      <c r="I89" s="43">
        <v>125554.75580305784</v>
      </c>
    </row>
    <row r="90" spans="1:9">
      <c r="A90">
        <v>72</v>
      </c>
      <c r="B90" s="44">
        <v>41609</v>
      </c>
      <c r="C90" s="43">
        <v>125554.75580305784</v>
      </c>
      <c r="D90" s="43">
        <v>1219.1079923721434</v>
      </c>
      <c r="E90" s="43">
        <v>0</v>
      </c>
      <c r="F90" s="43">
        <v>1219.1079923721434</v>
      </c>
      <c r="G90" s="43">
        <v>1088.3217884106248</v>
      </c>
      <c r="H90" s="43">
        <v>130.78620396151859</v>
      </c>
      <c r="I90" s="43">
        <v>124466.43401464721</v>
      </c>
    </row>
    <row r="91" spans="1:9">
      <c r="A91">
        <v>73</v>
      </c>
      <c r="B91" s="44">
        <v>41640</v>
      </c>
      <c r="C91" s="43">
        <v>124466.43401464721</v>
      </c>
      <c r="D91" s="43">
        <v>1219.1079923721434</v>
      </c>
      <c r="E91" s="43">
        <v>0</v>
      </c>
      <c r="F91" s="43">
        <v>1219.1079923721434</v>
      </c>
      <c r="G91" s="43">
        <v>1089.4554569402192</v>
      </c>
      <c r="H91" s="43">
        <v>129.65253543192418</v>
      </c>
      <c r="I91" s="43">
        <v>123376.97855770699</v>
      </c>
    </row>
    <row r="92" spans="1:9">
      <c r="A92">
        <v>74</v>
      </c>
      <c r="B92" s="44">
        <v>41671</v>
      </c>
      <c r="C92" s="43">
        <v>123376.97855770699</v>
      </c>
      <c r="D92" s="43">
        <v>1219.1079923721434</v>
      </c>
      <c r="E92" s="43">
        <v>0</v>
      </c>
      <c r="F92" s="43">
        <v>1219.1079923721434</v>
      </c>
      <c r="G92" s="43">
        <v>1090.590306374532</v>
      </c>
      <c r="H92" s="43">
        <v>128.51768599761144</v>
      </c>
      <c r="I92" s="43">
        <v>122286.38825133245</v>
      </c>
    </row>
    <row r="93" spans="1:9">
      <c r="A93">
        <v>75</v>
      </c>
      <c r="B93" s="44">
        <v>41699</v>
      </c>
      <c r="C93" s="43">
        <v>122286.38825133245</v>
      </c>
      <c r="D93" s="43">
        <v>1219.1079923721434</v>
      </c>
      <c r="E93" s="43">
        <v>0</v>
      </c>
      <c r="F93" s="43">
        <v>1219.1079923721434</v>
      </c>
      <c r="G93" s="43">
        <v>1091.726337943672</v>
      </c>
      <c r="H93" s="43">
        <v>127.38165442847132</v>
      </c>
      <c r="I93" s="43">
        <v>121194.66191338877</v>
      </c>
    </row>
    <row r="94" spans="1:9">
      <c r="A94">
        <v>76</v>
      </c>
      <c r="B94" s="44">
        <v>41730</v>
      </c>
      <c r="C94" s="43">
        <v>121194.66191338877</v>
      </c>
      <c r="D94" s="43">
        <v>1219.1079923721434</v>
      </c>
      <c r="E94" s="43">
        <v>0</v>
      </c>
      <c r="F94" s="43">
        <v>1219.1079923721434</v>
      </c>
      <c r="G94" s="43">
        <v>1092.8635528790301</v>
      </c>
      <c r="H94" s="43">
        <v>126.2444394931133</v>
      </c>
      <c r="I94" s="43">
        <v>120101.79836050974</v>
      </c>
    </row>
    <row r="95" spans="1:9">
      <c r="A95">
        <v>77</v>
      </c>
      <c r="B95" s="44">
        <v>41760</v>
      </c>
      <c r="C95" s="43">
        <v>120101.79836050974</v>
      </c>
      <c r="D95" s="43">
        <v>1219.1079923721434</v>
      </c>
      <c r="E95" s="43">
        <v>0</v>
      </c>
      <c r="F95" s="43">
        <v>1219.1079923721434</v>
      </c>
      <c r="G95" s="43">
        <v>1094.001952413279</v>
      </c>
      <c r="H95" s="43">
        <v>125.10603995886432</v>
      </c>
      <c r="I95" s="43">
        <v>119007.79640809646</v>
      </c>
    </row>
    <row r="96" spans="1:9">
      <c r="A96">
        <v>78</v>
      </c>
      <c r="B96" s="44">
        <v>41791</v>
      </c>
      <c r="C96" s="43">
        <v>119007.79640809646</v>
      </c>
      <c r="D96" s="43">
        <v>1219.1079923721434</v>
      </c>
      <c r="E96" s="43">
        <v>0</v>
      </c>
      <c r="F96" s="43">
        <v>1219.1079923721434</v>
      </c>
      <c r="G96" s="43">
        <v>1095.1415377803762</v>
      </c>
      <c r="H96" s="43">
        <v>123.96645459176716</v>
      </c>
      <c r="I96" s="43">
        <v>117912.65487031608</v>
      </c>
    </row>
    <row r="97" spans="1:9">
      <c r="A97">
        <v>79</v>
      </c>
      <c r="B97" s="44">
        <v>41821</v>
      </c>
      <c r="C97" s="43">
        <v>117912.65487031608</v>
      </c>
      <c r="D97" s="43">
        <v>1219.1079923721434</v>
      </c>
      <c r="E97" s="43">
        <v>0</v>
      </c>
      <c r="F97" s="43">
        <v>1219.1079923721434</v>
      </c>
      <c r="G97" s="43">
        <v>1096.2823102155642</v>
      </c>
      <c r="H97" s="43">
        <v>122.82568215657926</v>
      </c>
      <c r="I97" s="43">
        <v>116816.37256010051</v>
      </c>
    </row>
    <row r="98" spans="1:9">
      <c r="A98">
        <v>80</v>
      </c>
      <c r="B98" s="44">
        <v>41852</v>
      </c>
      <c r="C98" s="43">
        <v>116816.37256010051</v>
      </c>
      <c r="D98" s="43">
        <v>1219.1079923721434</v>
      </c>
      <c r="E98" s="43">
        <v>0</v>
      </c>
      <c r="F98" s="43">
        <v>1219.1079923721434</v>
      </c>
      <c r="G98" s="43">
        <v>1097.4242709553721</v>
      </c>
      <c r="H98" s="43">
        <v>121.68372141677138</v>
      </c>
      <c r="I98" s="43">
        <v>115718.94828914515</v>
      </c>
    </row>
    <row r="99" spans="1:9">
      <c r="A99">
        <v>81</v>
      </c>
      <c r="B99" s="44">
        <v>41883</v>
      </c>
      <c r="C99" s="43">
        <v>115718.94828914515</v>
      </c>
      <c r="D99" s="43">
        <v>1219.1079923721434</v>
      </c>
      <c r="E99" s="43">
        <v>0</v>
      </c>
      <c r="F99" s="43">
        <v>1219.1079923721434</v>
      </c>
      <c r="G99" s="43">
        <v>1098.5674212376171</v>
      </c>
      <c r="H99" s="43">
        <v>120.5405711345262</v>
      </c>
      <c r="I99" s="43">
        <v>114620.38086790753</v>
      </c>
    </row>
    <row r="100" spans="1:9">
      <c r="A100">
        <v>82</v>
      </c>
      <c r="B100" s="44">
        <v>41913</v>
      </c>
      <c r="C100" s="43">
        <v>114620.38086790753</v>
      </c>
      <c r="D100" s="43">
        <v>1219.1079923721434</v>
      </c>
      <c r="E100" s="43">
        <v>0</v>
      </c>
      <c r="F100" s="43">
        <v>1219.1079923721434</v>
      </c>
      <c r="G100" s="43">
        <v>1099.7117623014065</v>
      </c>
      <c r="H100" s="43">
        <v>119.39623007073702</v>
      </c>
      <c r="I100" s="43">
        <v>113520.66910560612</v>
      </c>
    </row>
    <row r="101" spans="1:9">
      <c r="A101">
        <v>83</v>
      </c>
      <c r="B101" s="44">
        <v>41944</v>
      </c>
      <c r="C101" s="43">
        <v>113520.66910560612</v>
      </c>
      <c r="D101" s="43">
        <v>1219.1079923721434</v>
      </c>
      <c r="E101" s="43">
        <v>0</v>
      </c>
      <c r="F101" s="43">
        <v>1219.1079923721434</v>
      </c>
      <c r="G101" s="43">
        <v>1100.8572953871369</v>
      </c>
      <c r="H101" s="43">
        <v>118.2506969850064</v>
      </c>
      <c r="I101" s="43">
        <v>112419.81181021899</v>
      </c>
    </row>
    <row r="102" spans="1:9">
      <c r="A102">
        <v>84</v>
      </c>
      <c r="B102" s="44">
        <v>41974</v>
      </c>
      <c r="C102" s="43">
        <v>112419.81181021899</v>
      </c>
      <c r="D102" s="43">
        <v>1219.1079923721434</v>
      </c>
      <c r="E102" s="43">
        <v>0</v>
      </c>
      <c r="F102" s="43">
        <v>1219.1079923721434</v>
      </c>
      <c r="G102" s="43">
        <v>1102.0040217364985</v>
      </c>
      <c r="H102" s="43">
        <v>117.10397063564479</v>
      </c>
      <c r="I102" s="43">
        <v>111317.80778848249</v>
      </c>
    </row>
    <row r="103" spans="1:9">
      <c r="A103">
        <v>85</v>
      </c>
      <c r="B103" s="44">
        <v>42005</v>
      </c>
      <c r="C103" s="43">
        <v>111317.80778848249</v>
      </c>
      <c r="D103" s="43">
        <v>1219.1079923721434</v>
      </c>
      <c r="E103" s="43">
        <v>0</v>
      </c>
      <c r="F103" s="43">
        <v>1219.1079923721434</v>
      </c>
      <c r="G103" s="43">
        <v>1103.1519425924741</v>
      </c>
      <c r="H103" s="43">
        <v>115.95604977966927</v>
      </c>
      <c r="I103" s="43">
        <v>110214.65584589001</v>
      </c>
    </row>
    <row r="104" spans="1:9">
      <c r="A104">
        <v>86</v>
      </c>
      <c r="B104" s="44">
        <v>42036</v>
      </c>
      <c r="C104" s="43">
        <v>110214.65584589001</v>
      </c>
      <c r="D104" s="43">
        <v>1219.1079923721434</v>
      </c>
      <c r="E104" s="43">
        <v>0</v>
      </c>
      <c r="F104" s="43">
        <v>1219.1079923721434</v>
      </c>
      <c r="G104" s="43">
        <v>1104.3010591993414</v>
      </c>
      <c r="H104" s="43">
        <v>114.80693317280209</v>
      </c>
      <c r="I104" s="43">
        <v>109110.35478669067</v>
      </c>
    </row>
    <row r="105" spans="1:9">
      <c r="A105">
        <v>87</v>
      </c>
      <c r="B105" s="44">
        <v>42064</v>
      </c>
      <c r="C105" s="43">
        <v>109110.35478669067</v>
      </c>
      <c r="D105" s="43">
        <v>1219.1079923721434</v>
      </c>
      <c r="E105" s="43">
        <v>0</v>
      </c>
      <c r="F105" s="43">
        <v>1219.1079923721434</v>
      </c>
      <c r="G105" s="43">
        <v>1105.4513728026739</v>
      </c>
      <c r="H105" s="43">
        <v>113.65661956946946</v>
      </c>
      <c r="I105" s="43">
        <v>108004.90341388799</v>
      </c>
    </row>
    <row r="106" spans="1:9">
      <c r="A106">
        <v>88</v>
      </c>
      <c r="B106" s="44">
        <v>42095</v>
      </c>
      <c r="C106" s="43">
        <v>108004.90341388799</v>
      </c>
      <c r="D106" s="43">
        <v>1219.1079923721434</v>
      </c>
      <c r="E106" s="43">
        <v>0</v>
      </c>
      <c r="F106" s="43">
        <v>1219.1079923721434</v>
      </c>
      <c r="G106" s="43">
        <v>1106.6028846493434</v>
      </c>
      <c r="H106" s="43">
        <v>112.50510772280001</v>
      </c>
      <c r="I106" s="43">
        <v>106898.30052923865</v>
      </c>
    </row>
    <row r="107" spans="1:9">
      <c r="A107">
        <v>89</v>
      </c>
      <c r="B107" s="44">
        <v>42125</v>
      </c>
      <c r="C107" s="43">
        <v>106898.30052923865</v>
      </c>
      <c r="D107" s="43">
        <v>1219.1079923721434</v>
      </c>
      <c r="E107" s="43">
        <v>0</v>
      </c>
      <c r="F107" s="43">
        <v>1219.1079923721434</v>
      </c>
      <c r="G107" s="43">
        <v>1107.7555959875199</v>
      </c>
      <c r="H107" s="43">
        <v>111.3523963846236</v>
      </c>
      <c r="I107" s="43">
        <v>105790.54493325113</v>
      </c>
    </row>
    <row r="108" spans="1:9">
      <c r="A108">
        <v>90</v>
      </c>
      <c r="B108" s="44">
        <v>42156</v>
      </c>
      <c r="C108" s="43">
        <v>105790.54493325113</v>
      </c>
      <c r="D108" s="43">
        <v>1219.1079923721434</v>
      </c>
      <c r="E108" s="43">
        <v>0</v>
      </c>
      <c r="F108" s="43">
        <v>1219.1079923721434</v>
      </c>
      <c r="G108" s="43">
        <v>1108.9095080666734</v>
      </c>
      <c r="H108" s="43">
        <v>110.19848430546995</v>
      </c>
      <c r="I108" s="43">
        <v>104681.63542518446</v>
      </c>
    </row>
    <row r="109" spans="1:9">
      <c r="A109">
        <v>91</v>
      </c>
      <c r="B109" s="44">
        <v>42186</v>
      </c>
      <c r="C109" s="43">
        <v>104681.63542518446</v>
      </c>
      <c r="D109" s="43">
        <v>1219.1079923721434</v>
      </c>
      <c r="E109" s="43">
        <v>0</v>
      </c>
      <c r="F109" s="43">
        <v>1219.1079923721434</v>
      </c>
      <c r="G109" s="43">
        <v>1110.0646221375762</v>
      </c>
      <c r="H109" s="43">
        <v>109.04337023456715</v>
      </c>
      <c r="I109" s="43">
        <v>103571.57080304688</v>
      </c>
    </row>
    <row r="110" spans="1:9">
      <c r="A110">
        <v>92</v>
      </c>
      <c r="B110" s="44">
        <v>42217</v>
      </c>
      <c r="C110" s="43">
        <v>103571.57080304688</v>
      </c>
      <c r="D110" s="43">
        <v>1219.1079923721434</v>
      </c>
      <c r="E110" s="43">
        <v>0</v>
      </c>
      <c r="F110" s="43">
        <v>1219.1079923721434</v>
      </c>
      <c r="G110" s="43">
        <v>1111.2209394523029</v>
      </c>
      <c r="H110" s="43">
        <v>107.88705291984051</v>
      </c>
      <c r="I110" s="43">
        <v>102460.34986359457</v>
      </c>
    </row>
    <row r="111" spans="1:9">
      <c r="A111">
        <v>93</v>
      </c>
      <c r="B111" s="44">
        <v>42248</v>
      </c>
      <c r="C111" s="43">
        <v>102460.34986359457</v>
      </c>
      <c r="D111" s="43">
        <v>1219.1079923721434</v>
      </c>
      <c r="E111" s="43">
        <v>0</v>
      </c>
      <c r="F111" s="43">
        <v>1219.1079923721434</v>
      </c>
      <c r="G111" s="43">
        <v>1112.3784612642323</v>
      </c>
      <c r="H111" s="43">
        <v>106.72953110791103</v>
      </c>
      <c r="I111" s="43">
        <v>101347.97140233034</v>
      </c>
    </row>
    <row r="112" spans="1:9">
      <c r="A112">
        <v>94</v>
      </c>
      <c r="B112" s="44">
        <v>42278</v>
      </c>
      <c r="C112" s="43">
        <v>101347.97140233034</v>
      </c>
      <c r="D112" s="43">
        <v>1219.1079923721434</v>
      </c>
      <c r="E112" s="43">
        <v>0</v>
      </c>
      <c r="F112" s="43">
        <v>1219.1079923721434</v>
      </c>
      <c r="G112" s="43">
        <v>1113.5371888280492</v>
      </c>
      <c r="H112" s="43">
        <v>105.57080354409412</v>
      </c>
      <c r="I112" s="43">
        <v>100234.43421350229</v>
      </c>
    </row>
    <row r="113" spans="1:9">
      <c r="A113">
        <v>95</v>
      </c>
      <c r="B113" s="44">
        <v>42309</v>
      </c>
      <c r="C113" s="43">
        <v>100234.43421350229</v>
      </c>
      <c r="D113" s="43">
        <v>1219.1079923721434</v>
      </c>
      <c r="E113" s="43">
        <v>0</v>
      </c>
      <c r="F113" s="43">
        <v>1219.1079923721434</v>
      </c>
      <c r="G113" s="43">
        <v>1114.6971233997451</v>
      </c>
      <c r="H113" s="43">
        <v>104.41086897239823</v>
      </c>
      <c r="I113" s="43">
        <v>99119.737090102542</v>
      </c>
    </row>
    <row r="114" spans="1:9">
      <c r="A114">
        <v>96</v>
      </c>
      <c r="B114" s="44">
        <v>42339</v>
      </c>
      <c r="C114" s="43">
        <v>99119.737090102542</v>
      </c>
      <c r="D114" s="43">
        <v>1219.1079923721434</v>
      </c>
      <c r="E114" s="43">
        <v>0</v>
      </c>
      <c r="F114" s="43">
        <v>1219.1079923721434</v>
      </c>
      <c r="G114" s="43">
        <v>1115.8582662366198</v>
      </c>
      <c r="H114" s="43">
        <v>103.24972613552349</v>
      </c>
      <c r="I114" s="43">
        <v>98003.878823865918</v>
      </c>
    </row>
    <row r="115" spans="1:9">
      <c r="A115">
        <v>97</v>
      </c>
      <c r="B115" s="44">
        <v>42370</v>
      </c>
      <c r="C115" s="43">
        <v>98003.878823865918</v>
      </c>
      <c r="D115" s="43">
        <v>1219.1079923721434</v>
      </c>
      <c r="E115" s="43">
        <v>0</v>
      </c>
      <c r="F115" s="43">
        <v>1219.1079923721434</v>
      </c>
      <c r="G115" s="43">
        <v>1117.0206185972829</v>
      </c>
      <c r="H115" s="43">
        <v>102.08737377486034</v>
      </c>
      <c r="I115" s="43">
        <v>96886.85820526864</v>
      </c>
    </row>
    <row r="116" spans="1:9">
      <c r="A116">
        <v>98</v>
      </c>
      <c r="B116" s="44">
        <v>42401</v>
      </c>
      <c r="C116" s="43">
        <v>96886.85820526864</v>
      </c>
      <c r="D116" s="43">
        <v>1219.1079923721434</v>
      </c>
      <c r="E116" s="43">
        <v>0</v>
      </c>
      <c r="F116" s="43">
        <v>1219.1079923721434</v>
      </c>
      <c r="G116" s="43">
        <v>1118.1841817416553</v>
      </c>
      <c r="H116" s="43">
        <v>100.92381063048816</v>
      </c>
      <c r="I116" s="43">
        <v>95768.674023526983</v>
      </c>
    </row>
    <row r="117" spans="1:9">
      <c r="A117">
        <v>99</v>
      </c>
      <c r="B117" s="44">
        <v>42430</v>
      </c>
      <c r="C117" s="43">
        <v>95768.674023526983</v>
      </c>
      <c r="D117" s="43">
        <v>1219.1079923721434</v>
      </c>
      <c r="E117" s="43">
        <v>0</v>
      </c>
      <c r="F117" s="43">
        <v>1219.1079923721434</v>
      </c>
      <c r="G117" s="43">
        <v>1119.3489569309695</v>
      </c>
      <c r="H117" s="43">
        <v>99.759035441173936</v>
      </c>
      <c r="I117" s="43">
        <v>94649.325066596008</v>
      </c>
    </row>
    <row r="118" spans="1:9">
      <c r="A118">
        <v>100</v>
      </c>
      <c r="B118" s="44">
        <v>42461</v>
      </c>
      <c r="C118" s="43">
        <v>94649.325066596008</v>
      </c>
      <c r="D118" s="43">
        <v>1219.1079923721434</v>
      </c>
      <c r="E118" s="43">
        <v>0</v>
      </c>
      <c r="F118" s="43">
        <v>1219.1079923721434</v>
      </c>
      <c r="G118" s="43">
        <v>1120.5149454277725</v>
      </c>
      <c r="H118" s="43">
        <v>98.59304694437084</v>
      </c>
      <c r="I118" s="43">
        <v>93528.810121168237</v>
      </c>
    </row>
    <row r="119" spans="1:9">
      <c r="A119">
        <v>101</v>
      </c>
      <c r="B119" s="44">
        <v>42491</v>
      </c>
      <c r="C119" s="43">
        <v>93528.810121168237</v>
      </c>
      <c r="D119" s="43">
        <v>1219.1079923721434</v>
      </c>
      <c r="E119" s="43">
        <v>0</v>
      </c>
      <c r="F119" s="43">
        <v>1219.1079923721434</v>
      </c>
      <c r="G119" s="43">
        <v>1121.6821484959264</v>
      </c>
      <c r="H119" s="43">
        <v>97.425843876216916</v>
      </c>
      <c r="I119" s="43">
        <v>92407.127972672315</v>
      </c>
    </row>
    <row r="120" spans="1:9">
      <c r="A120">
        <v>102</v>
      </c>
      <c r="B120" s="44">
        <v>42522</v>
      </c>
      <c r="C120" s="43">
        <v>92407.127972672315</v>
      </c>
      <c r="D120" s="43">
        <v>1219.1079923721434</v>
      </c>
      <c r="E120" s="43">
        <v>0</v>
      </c>
      <c r="F120" s="43">
        <v>1219.1079923721434</v>
      </c>
      <c r="G120" s="43">
        <v>1122.8505674006096</v>
      </c>
      <c r="H120" s="43">
        <v>96.257424971533666</v>
      </c>
      <c r="I120" s="43">
        <v>91284.2774052717</v>
      </c>
    </row>
    <row r="121" spans="1:9">
      <c r="A121">
        <v>103</v>
      </c>
      <c r="B121" s="44">
        <v>42552</v>
      </c>
      <c r="C121" s="43">
        <v>91284.2774052717</v>
      </c>
      <c r="D121" s="43">
        <v>1219.1079923721434</v>
      </c>
      <c r="E121" s="43">
        <v>0</v>
      </c>
      <c r="F121" s="43">
        <v>1219.1079923721434</v>
      </c>
      <c r="G121" s="43">
        <v>1124.0202034083186</v>
      </c>
      <c r="H121" s="43">
        <v>95.087788963824678</v>
      </c>
      <c r="I121" s="43">
        <v>90160.25720186338</v>
      </c>
    </row>
    <row r="122" spans="1:9">
      <c r="A122">
        <v>104</v>
      </c>
      <c r="B122" s="44">
        <v>42583</v>
      </c>
      <c r="C122" s="43">
        <v>90160.25720186338</v>
      </c>
      <c r="D122" s="43">
        <v>1219.1079923721434</v>
      </c>
      <c r="E122" s="43">
        <v>0</v>
      </c>
      <c r="F122" s="43">
        <v>1219.1079923721434</v>
      </c>
      <c r="G122" s="43">
        <v>1125.1910577868689</v>
      </c>
      <c r="H122" s="43">
        <v>93.916934585274362</v>
      </c>
      <c r="I122" s="43">
        <v>89035.066144076511</v>
      </c>
    </row>
    <row r="123" spans="1:9">
      <c r="A123">
        <v>105</v>
      </c>
      <c r="B123" s="44">
        <v>42614</v>
      </c>
      <c r="C123" s="43">
        <v>89035.066144076511</v>
      </c>
      <c r="D123" s="43">
        <v>1219.1079923721434</v>
      </c>
      <c r="E123" s="43">
        <v>0</v>
      </c>
      <c r="F123" s="43">
        <v>1219.1079923721434</v>
      </c>
      <c r="G123" s="43">
        <v>1126.363131805397</v>
      </c>
      <c r="H123" s="43">
        <v>92.744860566746368</v>
      </c>
      <c r="I123" s="43">
        <v>87908.703012271115</v>
      </c>
    </row>
    <row r="124" spans="1:9">
      <c r="A124">
        <v>106</v>
      </c>
      <c r="B124" s="44">
        <v>42644</v>
      </c>
      <c r="C124" s="43">
        <v>87908.703012271115</v>
      </c>
      <c r="D124" s="43">
        <v>1219.1079923721434</v>
      </c>
      <c r="E124" s="43">
        <v>0</v>
      </c>
      <c r="F124" s="43">
        <v>1219.1079923721434</v>
      </c>
      <c r="G124" s="43">
        <v>1127.5364267343609</v>
      </c>
      <c r="H124" s="43">
        <v>91.571565637782427</v>
      </c>
      <c r="I124" s="43">
        <v>86781.166585536761</v>
      </c>
    </row>
    <row r="125" spans="1:9">
      <c r="A125">
        <v>107</v>
      </c>
      <c r="B125" s="44">
        <v>42675</v>
      </c>
      <c r="C125" s="43">
        <v>86781.166585536761</v>
      </c>
      <c r="D125" s="43">
        <v>1219.1079923721434</v>
      </c>
      <c r="E125" s="43">
        <v>0</v>
      </c>
      <c r="F125" s="43">
        <v>1219.1079923721434</v>
      </c>
      <c r="G125" s="43">
        <v>1128.7109438455425</v>
      </c>
      <c r="H125" s="43">
        <v>90.397048526600784</v>
      </c>
      <c r="I125" s="43">
        <v>85652.455641691224</v>
      </c>
    </row>
    <row r="126" spans="1:9">
      <c r="A126">
        <v>108</v>
      </c>
      <c r="B126" s="44">
        <v>42705</v>
      </c>
      <c r="C126" s="43">
        <v>85652.455641691224</v>
      </c>
      <c r="D126" s="43">
        <v>1219.1079923721434</v>
      </c>
      <c r="E126" s="43">
        <v>0</v>
      </c>
      <c r="F126" s="43">
        <v>1219.1079923721434</v>
      </c>
      <c r="G126" s="43">
        <v>1129.8866844120485</v>
      </c>
      <c r="H126" s="43">
        <v>89.221307960095032</v>
      </c>
      <c r="I126" s="43">
        <v>84522.568957279174</v>
      </c>
    </row>
    <row r="127" spans="1:9">
      <c r="A127">
        <v>109</v>
      </c>
      <c r="B127" s="44">
        <v>42736</v>
      </c>
      <c r="C127" s="43">
        <v>84522.568957279174</v>
      </c>
      <c r="D127" s="43">
        <v>1219.1079923721434</v>
      </c>
      <c r="E127" s="43">
        <v>0</v>
      </c>
      <c r="F127" s="43">
        <v>1219.1079923721434</v>
      </c>
      <c r="G127" s="43">
        <v>1131.063649708311</v>
      </c>
      <c r="H127" s="43">
        <v>88.044342663832481</v>
      </c>
      <c r="I127" s="43">
        <v>83391.505307570857</v>
      </c>
    </row>
    <row r="128" spans="1:9">
      <c r="A128">
        <v>110</v>
      </c>
      <c r="B128" s="44">
        <v>42767</v>
      </c>
      <c r="C128" s="43">
        <v>83391.505307570857</v>
      </c>
      <c r="D128" s="43">
        <v>1219.1079923721434</v>
      </c>
      <c r="E128" s="43">
        <v>0</v>
      </c>
      <c r="F128" s="43">
        <v>1219.1079923721434</v>
      </c>
      <c r="G128" s="43">
        <v>1132.2418410100904</v>
      </c>
      <c r="H128" s="43">
        <v>86.866151362052975</v>
      </c>
      <c r="I128" s="43">
        <v>82259.263466560762</v>
      </c>
    </row>
    <row r="129" spans="1:9">
      <c r="A129">
        <v>111</v>
      </c>
      <c r="B129" s="44">
        <v>42795</v>
      </c>
      <c r="C129" s="43">
        <v>82259.263466560762</v>
      </c>
      <c r="D129" s="43">
        <v>1219.1079923721434</v>
      </c>
      <c r="E129" s="43">
        <v>0</v>
      </c>
      <c r="F129" s="43">
        <v>1219.1079923721434</v>
      </c>
      <c r="G129" s="43">
        <v>1133.4212595944759</v>
      </c>
      <c r="H129" s="43">
        <v>85.686732777667473</v>
      </c>
      <c r="I129" s="43">
        <v>81125.842206966292</v>
      </c>
    </row>
    <row r="130" spans="1:9">
      <c r="A130">
        <v>112</v>
      </c>
      <c r="B130" s="44">
        <v>42826</v>
      </c>
      <c r="C130" s="43">
        <v>81125.842206966292</v>
      </c>
      <c r="D130" s="43">
        <v>1219.1079923721434</v>
      </c>
      <c r="E130" s="43">
        <v>0</v>
      </c>
      <c r="F130" s="43">
        <v>1219.1079923721434</v>
      </c>
      <c r="G130" s="43">
        <v>1134.6019067398868</v>
      </c>
      <c r="H130" s="43">
        <v>84.506085632256557</v>
      </c>
      <c r="I130" s="43">
        <v>79991.240300226404</v>
      </c>
    </row>
    <row r="131" spans="1:9">
      <c r="A131">
        <v>113</v>
      </c>
      <c r="B131" s="44">
        <v>42856</v>
      </c>
      <c r="C131" s="43">
        <v>79991.240300226404</v>
      </c>
      <c r="D131" s="43">
        <v>1219.1079923721434</v>
      </c>
      <c r="E131" s="43">
        <v>0</v>
      </c>
      <c r="F131" s="43">
        <v>1219.1079923721434</v>
      </c>
      <c r="G131" s="43">
        <v>1135.7837837260743</v>
      </c>
      <c r="H131" s="43">
        <v>83.324208646069181</v>
      </c>
      <c r="I131" s="43">
        <v>78855.45651650033</v>
      </c>
    </row>
    <row r="132" spans="1:9">
      <c r="A132">
        <v>114</v>
      </c>
      <c r="B132" s="44">
        <v>42887</v>
      </c>
      <c r="C132" s="43">
        <v>78855.45651650033</v>
      </c>
      <c r="D132" s="43">
        <v>1219.1079923721434</v>
      </c>
      <c r="E132" s="43">
        <v>0</v>
      </c>
      <c r="F132" s="43">
        <v>1219.1079923721434</v>
      </c>
      <c r="G132" s="43">
        <v>1136.9668918341222</v>
      </c>
      <c r="H132" s="43">
        <v>82.141100538021178</v>
      </c>
      <c r="I132" s="43">
        <v>77718.48962466621</v>
      </c>
    </row>
    <row r="133" spans="1:9">
      <c r="A133">
        <v>115</v>
      </c>
      <c r="B133" s="44">
        <v>42917</v>
      </c>
      <c r="C133" s="43">
        <v>77718.48962466621</v>
      </c>
      <c r="D133" s="43">
        <v>1219.1079923721434</v>
      </c>
      <c r="E133" s="43">
        <v>0</v>
      </c>
      <c r="F133" s="43">
        <v>1219.1079923721434</v>
      </c>
      <c r="G133" s="43">
        <v>1138.1512323464494</v>
      </c>
      <c r="H133" s="43">
        <v>80.956760025693981</v>
      </c>
      <c r="I133" s="43">
        <v>76580.338392319754</v>
      </c>
    </row>
    <row r="134" spans="1:9">
      <c r="A134">
        <v>116</v>
      </c>
      <c r="B134" s="44">
        <v>42948</v>
      </c>
      <c r="C134" s="43">
        <v>76580.338392319754</v>
      </c>
      <c r="D134" s="43">
        <v>1219.1079923721434</v>
      </c>
      <c r="E134" s="43">
        <v>0</v>
      </c>
      <c r="F134" s="43">
        <v>1219.1079923721434</v>
      </c>
      <c r="G134" s="43">
        <v>1139.3368065468103</v>
      </c>
      <c r="H134" s="43">
        <v>79.771185825333077</v>
      </c>
      <c r="I134" s="43">
        <v>75441.001585772945</v>
      </c>
    </row>
    <row r="135" spans="1:9">
      <c r="A135">
        <v>117</v>
      </c>
      <c r="B135" s="44">
        <v>42979</v>
      </c>
      <c r="C135" s="43">
        <v>75441.001585772945</v>
      </c>
      <c r="D135" s="43">
        <v>1219.1079923721434</v>
      </c>
      <c r="E135" s="43">
        <v>0</v>
      </c>
      <c r="F135" s="43">
        <v>1219.1079923721434</v>
      </c>
      <c r="G135" s="43">
        <v>1140.5236157202964</v>
      </c>
      <c r="H135" s="43">
        <v>78.584376651846824</v>
      </c>
      <c r="I135" s="43">
        <v>74300.477970052641</v>
      </c>
    </row>
    <row r="136" spans="1:9">
      <c r="A136">
        <v>118</v>
      </c>
      <c r="B136" s="44">
        <v>43009</v>
      </c>
      <c r="C136" s="43">
        <v>74300.477970052641</v>
      </c>
      <c r="D136" s="43">
        <v>1219.1079923721434</v>
      </c>
      <c r="E136" s="43">
        <v>0</v>
      </c>
      <c r="F136" s="43">
        <v>1219.1079923721434</v>
      </c>
      <c r="G136" s="43">
        <v>1141.7116611533386</v>
      </c>
      <c r="H136" s="43">
        <v>77.396331218804832</v>
      </c>
      <c r="I136" s="43">
        <v>73158.766308899299</v>
      </c>
    </row>
    <row r="137" spans="1:9">
      <c r="A137">
        <v>119</v>
      </c>
      <c r="B137" s="44">
        <v>43040</v>
      </c>
      <c r="C137" s="43">
        <v>73158.766308899299</v>
      </c>
      <c r="D137" s="43">
        <v>1219.1079923721434</v>
      </c>
      <c r="E137" s="43">
        <v>0</v>
      </c>
      <c r="F137" s="43">
        <v>1219.1079923721434</v>
      </c>
      <c r="G137" s="43">
        <v>1142.9009441337066</v>
      </c>
      <c r="H137" s="43">
        <v>76.207048238436769</v>
      </c>
      <c r="I137" s="43">
        <v>72015.865364765588</v>
      </c>
    </row>
    <row r="138" spans="1:9">
      <c r="A138">
        <v>120</v>
      </c>
      <c r="B138" s="44">
        <v>43070</v>
      </c>
      <c r="C138" s="43">
        <v>72015.865364765588</v>
      </c>
      <c r="D138" s="43">
        <v>1219.1079923721434</v>
      </c>
      <c r="E138" s="43">
        <v>0</v>
      </c>
      <c r="F138" s="43">
        <v>1219.1079923721434</v>
      </c>
      <c r="G138" s="43">
        <v>1144.0914659505124</v>
      </c>
      <c r="H138" s="43">
        <v>75.016526421630829</v>
      </c>
      <c r="I138" s="43">
        <v>70871.773898815081</v>
      </c>
    </row>
    <row r="139" spans="1:9">
      <c r="A139">
        <v>121</v>
      </c>
      <c r="B139" s="44">
        <v>43101</v>
      </c>
      <c r="C139" s="43">
        <v>70871.773898815081</v>
      </c>
      <c r="D139" s="43">
        <v>1219.1079923721434</v>
      </c>
      <c r="E139" s="43">
        <v>0</v>
      </c>
      <c r="F139" s="43">
        <v>1219.1079923721434</v>
      </c>
      <c r="G139" s="43">
        <v>1145.283227894211</v>
      </c>
      <c r="H139" s="43">
        <v>73.824764477932376</v>
      </c>
      <c r="I139" s="43">
        <v>69726.490670920874</v>
      </c>
    </row>
    <row r="140" spans="1:9">
      <c r="A140">
        <v>122</v>
      </c>
      <c r="B140" s="44">
        <v>43132</v>
      </c>
      <c r="C140" s="43">
        <v>69726.490670920874</v>
      </c>
      <c r="D140" s="43">
        <v>1219.1079923721434</v>
      </c>
      <c r="E140" s="43">
        <v>0</v>
      </c>
      <c r="F140" s="43">
        <v>1219.1079923721434</v>
      </c>
      <c r="G140" s="43">
        <v>1146.4762312566008</v>
      </c>
      <c r="H140" s="43">
        <v>72.631761115542574</v>
      </c>
      <c r="I140" s="43">
        <v>68580.014439664272</v>
      </c>
    </row>
    <row r="141" spans="1:9">
      <c r="A141">
        <v>123</v>
      </c>
      <c r="B141" s="44">
        <v>43160</v>
      </c>
      <c r="C141" s="43">
        <v>68580.014439664272</v>
      </c>
      <c r="D141" s="43">
        <v>1219.1079923721434</v>
      </c>
      <c r="E141" s="43">
        <v>0</v>
      </c>
      <c r="F141" s="43">
        <v>1219.1079923721434</v>
      </c>
      <c r="G141" s="43">
        <v>1147.6704773308263</v>
      </c>
      <c r="H141" s="43">
        <v>71.437515041316956</v>
      </c>
      <c r="I141" s="43">
        <v>67432.343962333442</v>
      </c>
    </row>
    <row r="142" spans="1:9">
      <c r="A142">
        <v>124</v>
      </c>
      <c r="B142" s="44">
        <v>43191</v>
      </c>
      <c r="C142" s="43">
        <v>67432.343962333442</v>
      </c>
      <c r="D142" s="43">
        <v>1219.1079923721434</v>
      </c>
      <c r="E142" s="43">
        <v>0</v>
      </c>
      <c r="F142" s="43">
        <v>1219.1079923721434</v>
      </c>
      <c r="G142" s="43">
        <v>1148.8659674113794</v>
      </c>
      <c r="H142" s="43">
        <v>70.242024960763999</v>
      </c>
      <c r="I142" s="43">
        <v>66283.477994922068</v>
      </c>
    </row>
    <row r="143" spans="1:9">
      <c r="A143">
        <v>125</v>
      </c>
      <c r="B143" s="44">
        <v>43221</v>
      </c>
      <c r="C143" s="43">
        <v>66283.477994922068</v>
      </c>
      <c r="D143" s="43">
        <v>1219.1079923721434</v>
      </c>
      <c r="E143" s="43">
        <v>0</v>
      </c>
      <c r="F143" s="43">
        <v>1219.1079923721434</v>
      </c>
      <c r="G143" s="43">
        <v>1150.0627027940996</v>
      </c>
      <c r="H143" s="43">
        <v>69.045289578043821</v>
      </c>
      <c r="I143" s="43">
        <v>65133.415292127967</v>
      </c>
    </row>
    <row r="144" spans="1:9">
      <c r="A144">
        <v>126</v>
      </c>
      <c r="B144" s="44">
        <v>43252</v>
      </c>
      <c r="C144" s="43">
        <v>65133.415292127967</v>
      </c>
      <c r="D144" s="43">
        <v>1219.1079923721434</v>
      </c>
      <c r="E144" s="43">
        <v>0</v>
      </c>
      <c r="F144" s="43">
        <v>1219.1079923721434</v>
      </c>
      <c r="G144" s="43">
        <v>1151.2606847761767</v>
      </c>
      <c r="H144" s="43">
        <v>67.84730759596664</v>
      </c>
      <c r="I144" s="43">
        <v>63982.154607351789</v>
      </c>
    </row>
    <row r="145" spans="1:9">
      <c r="A145">
        <v>127</v>
      </c>
      <c r="B145" s="44">
        <v>43282</v>
      </c>
      <c r="C145" s="43">
        <v>63982.154607351789</v>
      </c>
      <c r="D145" s="43">
        <v>1219.1079923721434</v>
      </c>
      <c r="E145" s="43">
        <v>0</v>
      </c>
      <c r="F145" s="43">
        <v>1219.1079923721434</v>
      </c>
      <c r="G145" s="43">
        <v>1152.459914656152</v>
      </c>
      <c r="H145" s="43">
        <v>66.648077715991448</v>
      </c>
      <c r="I145" s="43">
        <v>62829.694692695637</v>
      </c>
    </row>
    <row r="146" spans="1:9">
      <c r="A146">
        <v>128</v>
      </c>
      <c r="B146" s="44">
        <v>43313</v>
      </c>
      <c r="C146" s="43">
        <v>62829.694692695637</v>
      </c>
      <c r="D146" s="43">
        <v>1219.1079923721434</v>
      </c>
      <c r="E146" s="43">
        <v>0</v>
      </c>
      <c r="F146" s="43">
        <v>1219.1079923721434</v>
      </c>
      <c r="G146" s="43">
        <v>1153.6603937339187</v>
      </c>
      <c r="H146" s="43">
        <v>65.447598638224619</v>
      </c>
      <c r="I146" s="43">
        <v>61676.03429896172</v>
      </c>
    </row>
    <row r="147" spans="1:9">
      <c r="A147">
        <v>129</v>
      </c>
      <c r="B147" s="44">
        <v>43344</v>
      </c>
      <c r="C147" s="43">
        <v>61676.03429896172</v>
      </c>
      <c r="D147" s="43">
        <v>1219.1079923721434</v>
      </c>
      <c r="E147" s="43">
        <v>0</v>
      </c>
      <c r="F147" s="43">
        <v>1219.1079923721434</v>
      </c>
      <c r="G147" s="43">
        <v>1154.8621233107249</v>
      </c>
      <c r="H147" s="43">
        <v>64.24586906141846</v>
      </c>
      <c r="I147" s="43">
        <v>60521.172175650994</v>
      </c>
    </row>
    <row r="148" spans="1:9">
      <c r="A148">
        <v>130</v>
      </c>
      <c r="B148" s="44">
        <v>43374</v>
      </c>
      <c r="C148" s="43">
        <v>60521.172175650994</v>
      </c>
      <c r="D148" s="43">
        <v>1219.1079923721434</v>
      </c>
      <c r="E148" s="43">
        <v>0</v>
      </c>
      <c r="F148" s="43">
        <v>1219.1079923721434</v>
      </c>
      <c r="G148" s="43">
        <v>1156.0651046891735</v>
      </c>
      <c r="H148" s="43">
        <v>63.042887682969791</v>
      </c>
      <c r="I148" s="43">
        <v>59365.107070961822</v>
      </c>
    </row>
    <row r="149" spans="1:9">
      <c r="A149">
        <v>131</v>
      </c>
      <c r="B149" s="44">
        <v>43405</v>
      </c>
      <c r="C149" s="43">
        <v>59365.107070961822</v>
      </c>
      <c r="D149" s="43">
        <v>1219.1079923721434</v>
      </c>
      <c r="E149" s="43">
        <v>0</v>
      </c>
      <c r="F149" s="43">
        <v>1219.1079923721434</v>
      </c>
      <c r="G149" s="43">
        <v>1157.2693391732248</v>
      </c>
      <c r="H149" s="43">
        <v>61.838653198918564</v>
      </c>
      <c r="I149" s="43">
        <v>58207.837731788597</v>
      </c>
    </row>
    <row r="150" spans="1:9">
      <c r="A150">
        <v>132</v>
      </c>
      <c r="B150" s="44">
        <v>43435</v>
      </c>
      <c r="C150" s="43">
        <v>58207.837731788597</v>
      </c>
      <c r="D150" s="43">
        <v>1219.1079923721434</v>
      </c>
      <c r="E150" s="43">
        <v>0</v>
      </c>
      <c r="F150" s="43">
        <v>1219.1079923721434</v>
      </c>
      <c r="G150" s="43">
        <v>1158.474828068197</v>
      </c>
      <c r="H150" s="43">
        <v>60.633164303946465</v>
      </c>
      <c r="I150" s="43">
        <v>57049.362903720401</v>
      </c>
    </row>
    <row r="151" spans="1:9">
      <c r="A151">
        <v>133</v>
      </c>
      <c r="B151" s="44">
        <v>43466</v>
      </c>
      <c r="C151" s="43">
        <v>57049.362903720401</v>
      </c>
      <c r="D151" s="43">
        <v>1219.1079923721434</v>
      </c>
      <c r="E151" s="43">
        <v>0</v>
      </c>
      <c r="F151" s="43">
        <v>1219.1079923721434</v>
      </c>
      <c r="G151" s="43">
        <v>1159.6815726807679</v>
      </c>
      <c r="H151" s="43">
        <v>59.426419691375422</v>
      </c>
      <c r="I151" s="43">
        <v>55889.681331039632</v>
      </c>
    </row>
    <row r="152" spans="1:9">
      <c r="A152">
        <v>134</v>
      </c>
      <c r="B152" s="44">
        <v>43497</v>
      </c>
      <c r="C152" s="43">
        <v>55889.681331039632</v>
      </c>
      <c r="D152" s="43">
        <v>1219.1079923721434</v>
      </c>
      <c r="E152" s="43">
        <v>0</v>
      </c>
      <c r="F152" s="43">
        <v>1219.1079923721434</v>
      </c>
      <c r="G152" s="43">
        <v>1160.8895743189771</v>
      </c>
      <c r="H152" s="43">
        <v>58.218418053166289</v>
      </c>
      <c r="I152" s="43">
        <v>54728.791756720653</v>
      </c>
    </row>
    <row r="153" spans="1:9">
      <c r="A153">
        <v>135</v>
      </c>
      <c r="B153" s="44">
        <v>43525</v>
      </c>
      <c r="C153" s="43">
        <v>54728.791756720653</v>
      </c>
      <c r="D153" s="43">
        <v>1219.1079923721434</v>
      </c>
      <c r="E153" s="43">
        <v>0</v>
      </c>
      <c r="F153" s="43">
        <v>1219.1079923721434</v>
      </c>
      <c r="G153" s="43">
        <v>1162.098834292226</v>
      </c>
      <c r="H153" s="43">
        <v>57.009158079917349</v>
      </c>
      <c r="I153" s="43">
        <v>53566.692922428425</v>
      </c>
    </row>
    <row r="154" spans="1:9">
      <c r="A154">
        <v>136</v>
      </c>
      <c r="B154" s="44">
        <v>43556</v>
      </c>
      <c r="C154" s="43">
        <v>53566.692922428425</v>
      </c>
      <c r="D154" s="43">
        <v>1219.1079923721434</v>
      </c>
      <c r="E154" s="43">
        <v>0</v>
      </c>
      <c r="F154" s="43">
        <v>1219.1079923721434</v>
      </c>
      <c r="G154" s="43">
        <v>1163.3093539112804</v>
      </c>
      <c r="H154" s="43">
        <v>55.798638460862946</v>
      </c>
      <c r="I154" s="43">
        <v>52403.383568517143</v>
      </c>
    </row>
    <row r="155" spans="1:9">
      <c r="A155">
        <v>137</v>
      </c>
      <c r="B155" s="44">
        <v>43586</v>
      </c>
      <c r="C155" s="43">
        <v>52403.383568517143</v>
      </c>
      <c r="D155" s="43">
        <v>1219.1079923721434</v>
      </c>
      <c r="E155" s="43">
        <v>0</v>
      </c>
      <c r="F155" s="43">
        <v>1219.1079923721434</v>
      </c>
      <c r="G155" s="43">
        <v>1164.5211344882714</v>
      </c>
      <c r="H155" s="43">
        <v>54.586857883872028</v>
      </c>
      <c r="I155" s="43">
        <v>51238.862434028873</v>
      </c>
    </row>
    <row r="156" spans="1:9">
      <c r="A156">
        <v>138</v>
      </c>
      <c r="B156" s="44">
        <v>43617</v>
      </c>
      <c r="C156" s="43">
        <v>51238.862434028873</v>
      </c>
      <c r="D156" s="43">
        <v>1219.1079923721434</v>
      </c>
      <c r="E156" s="43">
        <v>0</v>
      </c>
      <c r="F156" s="43">
        <v>1219.1079923721434</v>
      </c>
      <c r="G156" s="43">
        <v>1165.7341773366966</v>
      </c>
      <c r="H156" s="43">
        <v>53.373815035446746</v>
      </c>
      <c r="I156" s="43">
        <v>50073.12825669218</v>
      </c>
    </row>
    <row r="157" spans="1:9">
      <c r="A157">
        <v>139</v>
      </c>
      <c r="B157" s="44">
        <v>43647</v>
      </c>
      <c r="C157" s="43">
        <v>50073.12825669218</v>
      </c>
      <c r="D157" s="43">
        <v>1219.1079923721434</v>
      </c>
      <c r="E157" s="43">
        <v>0</v>
      </c>
      <c r="F157" s="43">
        <v>1219.1079923721434</v>
      </c>
      <c r="G157" s="43">
        <v>1166.9484837714224</v>
      </c>
      <c r="H157" s="43">
        <v>52.159508600721018</v>
      </c>
      <c r="I157" s="43">
        <v>48906.179772920761</v>
      </c>
    </row>
    <row r="158" spans="1:9">
      <c r="A158">
        <v>140</v>
      </c>
      <c r="B158" s="44">
        <v>43678</v>
      </c>
      <c r="C158" s="43">
        <v>48906.179772920761</v>
      </c>
      <c r="D158" s="43">
        <v>1219.1079923721434</v>
      </c>
      <c r="E158" s="43">
        <v>0</v>
      </c>
      <c r="F158" s="43">
        <v>1219.1079923721434</v>
      </c>
      <c r="G158" s="43">
        <v>1168.1640551086844</v>
      </c>
      <c r="H158" s="43">
        <v>50.943937263459127</v>
      </c>
      <c r="I158" s="43">
        <v>47738.015717812079</v>
      </c>
    </row>
    <row r="159" spans="1:9">
      <c r="A159">
        <v>141</v>
      </c>
      <c r="B159" s="44">
        <v>43709</v>
      </c>
      <c r="C159" s="43">
        <v>47738.015717812079</v>
      </c>
      <c r="D159" s="43">
        <v>1219.1079923721434</v>
      </c>
      <c r="E159" s="43">
        <v>0</v>
      </c>
      <c r="F159" s="43">
        <v>1219.1079923721434</v>
      </c>
      <c r="G159" s="43">
        <v>1169.380892666089</v>
      </c>
      <c r="H159" s="43">
        <v>49.727099706054247</v>
      </c>
      <c r="I159" s="43">
        <v>46568.634825145993</v>
      </c>
    </row>
    <row r="160" spans="1:9">
      <c r="A160">
        <v>142</v>
      </c>
      <c r="B160" s="44">
        <v>43739</v>
      </c>
      <c r="C160" s="43">
        <v>46568.634825145993</v>
      </c>
      <c r="D160" s="43">
        <v>1219.1079923721434</v>
      </c>
      <c r="E160" s="43">
        <v>0</v>
      </c>
      <c r="F160" s="43">
        <v>1219.1079923721434</v>
      </c>
      <c r="G160" s="43">
        <v>1170.5989977626164</v>
      </c>
      <c r="H160" s="43">
        <v>48.508994609527072</v>
      </c>
      <c r="I160" s="43">
        <v>45398.035827383377</v>
      </c>
    </row>
    <row r="161" spans="1:9">
      <c r="A161">
        <v>143</v>
      </c>
      <c r="B161" s="44">
        <v>43770</v>
      </c>
      <c r="C161" s="43">
        <v>45398.035827383377</v>
      </c>
      <c r="D161" s="43">
        <v>1219.1079923721434</v>
      </c>
      <c r="E161" s="43">
        <v>0</v>
      </c>
      <c r="F161" s="43">
        <v>1219.1079923721434</v>
      </c>
      <c r="G161" s="43">
        <v>1171.8183717186191</v>
      </c>
      <c r="H161" s="43">
        <v>47.289620653524359</v>
      </c>
      <c r="I161" s="43">
        <v>44226.217455664759</v>
      </c>
    </row>
    <row r="162" spans="1:9">
      <c r="A162">
        <v>144</v>
      </c>
      <c r="B162" s="44">
        <v>43800</v>
      </c>
      <c r="C162" s="43">
        <v>44226.217455664759</v>
      </c>
      <c r="D162" s="43">
        <v>1219.1079923721434</v>
      </c>
      <c r="E162" s="43">
        <v>0</v>
      </c>
      <c r="F162" s="43">
        <v>1219.1079923721434</v>
      </c>
      <c r="G162" s="43">
        <v>1173.0390158558259</v>
      </c>
      <c r="H162" s="43">
        <v>46.068976516317463</v>
      </c>
      <c r="I162" s="43">
        <v>43053.178439808929</v>
      </c>
    </row>
    <row r="163" spans="1:9">
      <c r="A163">
        <v>145</v>
      </c>
      <c r="B163" s="44">
        <v>43831</v>
      </c>
      <c r="C163" s="43">
        <v>43053.178439808929</v>
      </c>
      <c r="D163" s="43">
        <v>1219.1079923721434</v>
      </c>
      <c r="E163" s="43">
        <v>0</v>
      </c>
      <c r="F163" s="43">
        <v>1219.1079923721434</v>
      </c>
      <c r="G163" s="43">
        <v>1174.2609314973424</v>
      </c>
      <c r="H163" s="43">
        <v>44.847060874800974</v>
      </c>
      <c r="I163" s="43">
        <v>41878.917508311584</v>
      </c>
    </row>
    <row r="164" spans="1:9">
      <c r="A164">
        <v>146</v>
      </c>
      <c r="B164" s="44">
        <v>43862</v>
      </c>
      <c r="C164" s="43">
        <v>41878.917508311584</v>
      </c>
      <c r="D164" s="43">
        <v>1219.1079923721434</v>
      </c>
      <c r="E164" s="43">
        <v>0</v>
      </c>
      <c r="F164" s="43">
        <v>1219.1079923721434</v>
      </c>
      <c r="G164" s="43">
        <v>1175.4841199676521</v>
      </c>
      <c r="H164" s="43">
        <v>43.623872404491237</v>
      </c>
      <c r="I164" s="43">
        <v>40703.433388343932</v>
      </c>
    </row>
    <row r="165" spans="1:9">
      <c r="A165">
        <v>147</v>
      </c>
      <c r="B165" s="44">
        <v>43891</v>
      </c>
      <c r="C165" s="43">
        <v>40703.433388343932</v>
      </c>
      <c r="D165" s="43">
        <v>1219.1079923721434</v>
      </c>
      <c r="E165" s="43">
        <v>0</v>
      </c>
      <c r="F165" s="43">
        <v>1219.1079923721434</v>
      </c>
      <c r="G165" s="43">
        <v>1176.7085825926185</v>
      </c>
      <c r="H165" s="43">
        <v>42.39940977952493</v>
      </c>
      <c r="I165" s="43">
        <v>39526.724805751313</v>
      </c>
    </row>
    <row r="166" spans="1:9">
      <c r="A166">
        <v>148</v>
      </c>
      <c r="B166" s="44">
        <v>43922</v>
      </c>
      <c r="C166" s="43">
        <v>39526.724805751313</v>
      </c>
      <c r="D166" s="43">
        <v>1219.1079923721434</v>
      </c>
      <c r="E166" s="43">
        <v>0</v>
      </c>
      <c r="F166" s="43">
        <v>1219.1079923721434</v>
      </c>
      <c r="G166" s="43">
        <v>1177.9343206994859</v>
      </c>
      <c r="H166" s="43">
        <v>41.173671672657619</v>
      </c>
      <c r="I166" s="43">
        <v>38348.790485051824</v>
      </c>
    </row>
    <row r="167" spans="1:9">
      <c r="A167">
        <v>149</v>
      </c>
      <c r="B167" s="44">
        <v>43952</v>
      </c>
      <c r="C167" s="43">
        <v>38348.790485051824</v>
      </c>
      <c r="D167" s="43">
        <v>1219.1079923721434</v>
      </c>
      <c r="E167" s="43">
        <v>0</v>
      </c>
      <c r="F167" s="43">
        <v>1219.1079923721434</v>
      </c>
      <c r="G167" s="43">
        <v>1179.1613356168812</v>
      </c>
      <c r="H167" s="43">
        <v>39.946656755262318</v>
      </c>
      <c r="I167" s="43">
        <v>37169.629149434943</v>
      </c>
    </row>
    <row r="168" spans="1:9">
      <c r="A168">
        <v>150</v>
      </c>
      <c r="B168" s="44">
        <v>43983</v>
      </c>
      <c r="C168" s="43">
        <v>37169.629149434943</v>
      </c>
      <c r="D168" s="43">
        <v>1219.1079923721434</v>
      </c>
      <c r="E168" s="43">
        <v>0</v>
      </c>
      <c r="F168" s="43">
        <v>1219.1079923721434</v>
      </c>
      <c r="G168" s="43">
        <v>1180.3896286748154</v>
      </c>
      <c r="H168" s="43">
        <v>38.718363697328066</v>
      </c>
      <c r="I168" s="43">
        <v>35989.239520760129</v>
      </c>
    </row>
    <row r="169" spans="1:9">
      <c r="A169">
        <v>151</v>
      </c>
      <c r="B169" s="44">
        <v>44013</v>
      </c>
      <c r="C169" s="43">
        <v>35989.239520760129</v>
      </c>
      <c r="D169" s="43">
        <v>1219.1079923721434</v>
      </c>
      <c r="E169" s="43">
        <v>0</v>
      </c>
      <c r="F169" s="43">
        <v>1219.1079923721434</v>
      </c>
      <c r="G169" s="43">
        <v>1181.6192012046849</v>
      </c>
      <c r="H169" s="43">
        <v>37.488791167458466</v>
      </c>
      <c r="I169" s="43">
        <v>34807.620319555441</v>
      </c>
    </row>
    <row r="170" spans="1:9">
      <c r="A170">
        <v>152</v>
      </c>
      <c r="B170" s="44">
        <v>44044</v>
      </c>
      <c r="C170" s="43">
        <v>34807.620319555441</v>
      </c>
      <c r="D170" s="43">
        <v>1219.1079923721434</v>
      </c>
      <c r="E170" s="43">
        <v>0</v>
      </c>
      <c r="F170" s="43">
        <v>1219.1079923721434</v>
      </c>
      <c r="G170" s="43">
        <v>1182.8500545392731</v>
      </c>
      <c r="H170" s="43">
        <v>36.257937832870255</v>
      </c>
      <c r="I170" s="43">
        <v>33624.770265016166</v>
      </c>
    </row>
    <row r="171" spans="1:9">
      <c r="A171">
        <v>153</v>
      </c>
      <c r="B171" s="44">
        <v>44075</v>
      </c>
      <c r="C171" s="43">
        <v>33624.770265016166</v>
      </c>
      <c r="D171" s="43">
        <v>1219.1079923721434</v>
      </c>
      <c r="E171" s="43">
        <v>0</v>
      </c>
      <c r="F171" s="43">
        <v>1219.1079923721434</v>
      </c>
      <c r="G171" s="43">
        <v>1184.0821900127514</v>
      </c>
      <c r="H171" s="43">
        <v>35.02580235939184</v>
      </c>
      <c r="I171" s="43">
        <v>32440.688075003414</v>
      </c>
    </row>
    <row r="172" spans="1:9">
      <c r="A172">
        <v>154</v>
      </c>
      <c r="B172" s="44">
        <v>44105</v>
      </c>
      <c r="C172" s="43">
        <v>32440.688075003414</v>
      </c>
      <c r="D172" s="43">
        <v>1219.1079923721434</v>
      </c>
      <c r="E172" s="43">
        <v>0</v>
      </c>
      <c r="F172" s="43">
        <v>1219.1079923721434</v>
      </c>
      <c r="G172" s="43">
        <v>1185.3156089606814</v>
      </c>
      <c r="H172" s="43">
        <v>33.792383411461891</v>
      </c>
      <c r="I172" s="43">
        <v>31255.372466042732</v>
      </c>
    </row>
    <row r="173" spans="1:9">
      <c r="A173">
        <v>155</v>
      </c>
      <c r="B173" s="44">
        <v>44136</v>
      </c>
      <c r="C173" s="43">
        <v>31255.372466042732</v>
      </c>
      <c r="D173" s="43">
        <v>1219.1079923721434</v>
      </c>
      <c r="E173" s="43">
        <v>0</v>
      </c>
      <c r="F173" s="43">
        <v>1219.1079923721434</v>
      </c>
      <c r="G173" s="43">
        <v>1186.5503127200154</v>
      </c>
      <c r="H173" s="43">
        <v>32.557679652127852</v>
      </c>
      <c r="I173" s="43">
        <v>30068.822153322719</v>
      </c>
    </row>
    <row r="174" spans="1:9">
      <c r="A174">
        <v>156</v>
      </c>
      <c r="B174" s="44">
        <v>44166</v>
      </c>
      <c r="C174" s="43">
        <v>30068.822153322719</v>
      </c>
      <c r="D174" s="43">
        <v>1219.1079923721434</v>
      </c>
      <c r="E174" s="43">
        <v>0</v>
      </c>
      <c r="F174" s="43">
        <v>1219.1079923721434</v>
      </c>
      <c r="G174" s="43">
        <v>1187.7863026290988</v>
      </c>
      <c r="H174" s="43">
        <v>31.321689743044502</v>
      </c>
      <c r="I174" s="43">
        <v>28881.035850693621</v>
      </c>
    </row>
    <row r="175" spans="1:9">
      <c r="A175">
        <v>157</v>
      </c>
      <c r="B175" s="44">
        <v>44197</v>
      </c>
      <c r="C175" s="43">
        <v>28881.035850693621</v>
      </c>
      <c r="D175" s="43">
        <v>1219.1079923721434</v>
      </c>
      <c r="E175" s="43">
        <v>0</v>
      </c>
      <c r="F175" s="43">
        <v>1219.1079923721434</v>
      </c>
      <c r="G175" s="43">
        <v>1189.023580027671</v>
      </c>
      <c r="H175" s="43">
        <v>30.084412344472526</v>
      </c>
      <c r="I175" s="43">
        <v>27692.012270665949</v>
      </c>
    </row>
    <row r="176" spans="1:9">
      <c r="A176">
        <v>158</v>
      </c>
      <c r="B176" s="44">
        <v>44228</v>
      </c>
      <c r="C176" s="43">
        <v>27692.012270665949</v>
      </c>
      <c r="D176" s="43">
        <v>1219.1079923721434</v>
      </c>
      <c r="E176" s="43">
        <v>0</v>
      </c>
      <c r="F176" s="43">
        <v>1219.1079923721434</v>
      </c>
      <c r="G176" s="43">
        <v>1190.2621462568663</v>
      </c>
      <c r="H176" s="43">
        <v>28.84584611527703</v>
      </c>
      <c r="I176" s="43">
        <v>26501.750124409082</v>
      </c>
    </row>
    <row r="177" spans="1:9">
      <c r="A177">
        <v>159</v>
      </c>
      <c r="B177" s="44">
        <v>44256</v>
      </c>
      <c r="C177" s="43">
        <v>26501.750124409082</v>
      </c>
      <c r="D177" s="43">
        <v>1219.1079923721434</v>
      </c>
      <c r="E177" s="43">
        <v>0</v>
      </c>
      <c r="F177" s="43">
        <v>1219.1079923721434</v>
      </c>
      <c r="G177" s="43">
        <v>1191.5020026592172</v>
      </c>
      <c r="H177" s="43">
        <v>27.605989712926128</v>
      </c>
      <c r="I177" s="43">
        <v>25310.248121749864</v>
      </c>
    </row>
    <row r="178" spans="1:9">
      <c r="A178">
        <v>160</v>
      </c>
      <c r="B178" s="44">
        <v>44287</v>
      </c>
      <c r="C178" s="43">
        <v>25310.248121749864</v>
      </c>
      <c r="D178" s="43">
        <v>1219.1079923721434</v>
      </c>
      <c r="E178" s="43">
        <v>0</v>
      </c>
      <c r="F178" s="43">
        <v>1219.1079923721434</v>
      </c>
      <c r="G178" s="43">
        <v>1192.743150578654</v>
      </c>
      <c r="H178" s="43">
        <v>26.364841793489443</v>
      </c>
      <c r="I178" s="43">
        <v>24117.504971171209</v>
      </c>
    </row>
    <row r="179" spans="1:9">
      <c r="A179">
        <v>161</v>
      </c>
      <c r="B179" s="44">
        <v>44317</v>
      </c>
      <c r="C179" s="43">
        <v>24117.504971171209</v>
      </c>
      <c r="D179" s="43">
        <v>1219.1079923721434</v>
      </c>
      <c r="E179" s="43">
        <v>0</v>
      </c>
      <c r="F179" s="43">
        <v>1219.1079923721434</v>
      </c>
      <c r="G179" s="43">
        <v>1193.9855913605068</v>
      </c>
      <c r="H179" s="43">
        <v>25.122401011636679</v>
      </c>
      <c r="I179" s="43">
        <v>22923.519379810703</v>
      </c>
    </row>
    <row r="180" spans="1:9">
      <c r="A180">
        <v>162</v>
      </c>
      <c r="B180" s="44">
        <v>44348</v>
      </c>
      <c r="C180" s="43">
        <v>22923.519379810703</v>
      </c>
      <c r="D180" s="43">
        <v>1219.1079923721434</v>
      </c>
      <c r="E180" s="43">
        <v>0</v>
      </c>
      <c r="F180" s="43">
        <v>1219.1079923721434</v>
      </c>
      <c r="G180" s="43">
        <v>1195.2293263515073</v>
      </c>
      <c r="H180" s="43">
        <v>23.87866602063615</v>
      </c>
      <c r="I180" s="43">
        <v>21728.290053459197</v>
      </c>
    </row>
    <row r="181" spans="1:9">
      <c r="A181">
        <v>163</v>
      </c>
      <c r="B181" s="44">
        <v>44378</v>
      </c>
      <c r="C181" s="43">
        <v>21728.290053459197</v>
      </c>
      <c r="D181" s="43">
        <v>1219.1079923721434</v>
      </c>
      <c r="E181" s="43">
        <v>0</v>
      </c>
      <c r="F181" s="43">
        <v>1219.1079923721434</v>
      </c>
      <c r="G181" s="43">
        <v>1196.4743568997901</v>
      </c>
      <c r="H181" s="43">
        <v>22.633635472353333</v>
      </c>
      <c r="I181" s="43">
        <v>20531.815696559406</v>
      </c>
    </row>
    <row r="182" spans="1:9">
      <c r="A182">
        <v>164</v>
      </c>
      <c r="B182" s="44">
        <v>44409</v>
      </c>
      <c r="C182" s="43">
        <v>20531.815696559406</v>
      </c>
      <c r="D182" s="43">
        <v>1219.1079923721434</v>
      </c>
      <c r="E182" s="43">
        <v>0</v>
      </c>
      <c r="F182" s="43">
        <v>1219.1079923721434</v>
      </c>
      <c r="G182" s="43">
        <v>1197.720684354894</v>
      </c>
      <c r="H182" s="43">
        <v>21.387308017249381</v>
      </c>
      <c r="I182" s="43">
        <v>19334.095012204511</v>
      </c>
    </row>
    <row r="183" spans="1:9">
      <c r="A183">
        <v>165</v>
      </c>
      <c r="B183" s="44">
        <v>44440</v>
      </c>
      <c r="C183" s="43">
        <v>19334.095012204511</v>
      </c>
      <c r="D183" s="43">
        <v>1219.1079923721434</v>
      </c>
      <c r="E183" s="43">
        <v>0</v>
      </c>
      <c r="F183" s="43">
        <v>1219.1079923721434</v>
      </c>
      <c r="G183" s="43">
        <v>1198.9683100677637</v>
      </c>
      <c r="H183" s="43">
        <v>20.139682304379701</v>
      </c>
      <c r="I183" s="43">
        <v>18135.126702136746</v>
      </c>
    </row>
    <row r="184" spans="1:9">
      <c r="A184">
        <v>166</v>
      </c>
      <c r="B184" s="44">
        <v>44470</v>
      </c>
      <c r="C184" s="43">
        <v>18135.126702136746</v>
      </c>
      <c r="D184" s="43">
        <v>1219.1079923721434</v>
      </c>
      <c r="E184" s="43">
        <v>0</v>
      </c>
      <c r="F184" s="43">
        <v>1219.1079923721434</v>
      </c>
      <c r="G184" s="43">
        <v>1200.2172353907508</v>
      </c>
      <c r="H184" s="43">
        <v>18.890756981392446</v>
      </c>
      <c r="I184" s="43">
        <v>16934.909466745994</v>
      </c>
    </row>
    <row r="185" spans="1:9">
      <c r="A185">
        <v>167</v>
      </c>
      <c r="B185" s="44">
        <v>44501</v>
      </c>
      <c r="C185" s="43">
        <v>16934.909466745994</v>
      </c>
      <c r="D185" s="43">
        <v>1219.1079923721434</v>
      </c>
      <c r="E185" s="43">
        <v>0</v>
      </c>
      <c r="F185" s="43">
        <v>1219.1079923721434</v>
      </c>
      <c r="G185" s="43">
        <v>1201.4674616776163</v>
      </c>
      <c r="H185" s="43">
        <v>17.640530694527076</v>
      </c>
      <c r="I185" s="43">
        <v>15733.442005068378</v>
      </c>
    </row>
    <row r="186" spans="1:9">
      <c r="A186">
        <v>168</v>
      </c>
      <c r="B186" s="44">
        <v>44531</v>
      </c>
      <c r="C186" s="43">
        <v>15733.442005068378</v>
      </c>
      <c r="D186" s="43">
        <v>1219.1079923721434</v>
      </c>
      <c r="E186" s="43">
        <v>0</v>
      </c>
      <c r="F186" s="43">
        <v>1219.1079923721434</v>
      </c>
      <c r="G186" s="43">
        <v>1202.7189902835305</v>
      </c>
      <c r="H186" s="43">
        <v>16.389002088612894</v>
      </c>
      <c r="I186" s="43">
        <v>14530.723014784848</v>
      </c>
    </row>
    <row r="187" spans="1:9">
      <c r="A187">
        <v>169</v>
      </c>
      <c r="B187" s="44">
        <v>44562</v>
      </c>
      <c r="C187" s="43">
        <v>14530.723014784848</v>
      </c>
      <c r="D187" s="43">
        <v>1219.1079923721434</v>
      </c>
      <c r="E187" s="43">
        <v>0</v>
      </c>
      <c r="F187" s="43">
        <v>1219.1079923721434</v>
      </c>
      <c r="G187" s="43">
        <v>1203.9718225650759</v>
      </c>
      <c r="H187" s="43">
        <v>15.136169807067551</v>
      </c>
      <c r="I187" s="43">
        <v>13326.751192219772</v>
      </c>
    </row>
    <row r="188" spans="1:9">
      <c r="A188">
        <v>170</v>
      </c>
      <c r="B188" s="44">
        <v>44593</v>
      </c>
      <c r="C188" s="43">
        <v>13326.751192219772</v>
      </c>
      <c r="D188" s="43">
        <v>1219.1079923721434</v>
      </c>
      <c r="E188" s="43">
        <v>0</v>
      </c>
      <c r="F188" s="43">
        <v>1219.1079923721434</v>
      </c>
      <c r="G188" s="43">
        <v>1205.2259598802477</v>
      </c>
      <c r="H188" s="43">
        <v>13.882032491895595</v>
      </c>
      <c r="I188" s="43">
        <v>12121.525232339523</v>
      </c>
    </row>
    <row r="189" spans="1:9">
      <c r="A189">
        <v>171</v>
      </c>
      <c r="B189" s="44">
        <v>44621</v>
      </c>
      <c r="C189" s="43">
        <v>12121.525232339523</v>
      </c>
      <c r="D189" s="43">
        <v>1219.1079923721434</v>
      </c>
      <c r="E189" s="43">
        <v>0</v>
      </c>
      <c r="F189" s="43">
        <v>1219.1079923721434</v>
      </c>
      <c r="G189" s="43">
        <v>1206.4814035884563</v>
      </c>
      <c r="H189" s="43">
        <v>12.626588783687005</v>
      </c>
      <c r="I189" s="43">
        <v>10915.043828751068</v>
      </c>
    </row>
    <row r="190" spans="1:9">
      <c r="A190">
        <v>172</v>
      </c>
      <c r="B190" s="44">
        <v>44652</v>
      </c>
      <c r="C190" s="43">
        <v>10915.043828751068</v>
      </c>
      <c r="D190" s="43">
        <v>1219.1079923721434</v>
      </c>
      <c r="E190" s="43">
        <v>0</v>
      </c>
      <c r="F190" s="43">
        <v>1219.1079923721434</v>
      </c>
      <c r="G190" s="43">
        <v>1207.7381550505277</v>
      </c>
      <c r="H190" s="43">
        <v>11.369837321615696</v>
      </c>
      <c r="I190" s="43">
        <v>9707.3056737005409</v>
      </c>
    </row>
    <row r="191" spans="1:9">
      <c r="A191">
        <v>173</v>
      </c>
      <c r="B191" s="44">
        <v>44682</v>
      </c>
      <c r="C191" s="43">
        <v>9707.3056737005409</v>
      </c>
      <c r="D191" s="43">
        <v>1219.1079923721434</v>
      </c>
      <c r="E191" s="43">
        <v>0</v>
      </c>
      <c r="F191" s="43">
        <v>1219.1079923721434</v>
      </c>
      <c r="G191" s="43">
        <v>1208.9962156287054</v>
      </c>
      <c r="H191" s="43">
        <v>10.111776743438064</v>
      </c>
      <c r="I191" s="43">
        <v>8498.3094580718353</v>
      </c>
    </row>
    <row r="192" spans="1:9">
      <c r="A192">
        <v>174</v>
      </c>
      <c r="B192" s="44">
        <v>44713</v>
      </c>
      <c r="C192" s="43">
        <v>8498.3094580718353</v>
      </c>
      <c r="D192" s="43">
        <v>1219.1079923721434</v>
      </c>
      <c r="E192" s="43">
        <v>0</v>
      </c>
      <c r="F192" s="43">
        <v>1219.1079923721434</v>
      </c>
      <c r="G192" s="43">
        <v>1210.2555866866519</v>
      </c>
      <c r="H192" s="43">
        <v>8.8524056854914956</v>
      </c>
      <c r="I192" s="43">
        <v>7288.0538713851838</v>
      </c>
    </row>
    <row r="193" spans="1:9">
      <c r="A193">
        <v>175</v>
      </c>
      <c r="B193" s="44">
        <v>44743</v>
      </c>
      <c r="C193" s="43">
        <v>7288.0538713851838</v>
      </c>
      <c r="D193" s="43">
        <v>1219.1079923721434</v>
      </c>
      <c r="E193" s="43">
        <v>0</v>
      </c>
      <c r="F193" s="43">
        <v>1219.1079923721434</v>
      </c>
      <c r="G193" s="43">
        <v>1211.5162695894505</v>
      </c>
      <c r="H193" s="43">
        <v>7.5917227826929006</v>
      </c>
      <c r="I193" s="43">
        <v>6076.5376017957333</v>
      </c>
    </row>
    <row r="194" spans="1:9">
      <c r="A194">
        <v>176</v>
      </c>
      <c r="B194" s="44">
        <v>44774</v>
      </c>
      <c r="C194" s="43">
        <v>6076.5376017957333</v>
      </c>
      <c r="D194" s="43">
        <v>1219.1079923721434</v>
      </c>
      <c r="E194" s="43">
        <v>0</v>
      </c>
      <c r="F194" s="43">
        <v>1219.1079923721434</v>
      </c>
      <c r="G194" s="43">
        <v>1212.7782657036062</v>
      </c>
      <c r="H194" s="43">
        <v>6.3297266685372229</v>
      </c>
      <c r="I194" s="43">
        <v>4863.7593360921273</v>
      </c>
    </row>
    <row r="195" spans="1:9">
      <c r="A195">
        <v>177</v>
      </c>
      <c r="B195" s="44">
        <v>44805</v>
      </c>
      <c r="C195" s="43">
        <v>4863.7593360921273</v>
      </c>
      <c r="D195" s="43">
        <v>1219.1079923721434</v>
      </c>
      <c r="E195" s="43">
        <v>0</v>
      </c>
      <c r="F195" s="43">
        <v>1219.1079923721434</v>
      </c>
      <c r="G195" s="43">
        <v>1214.0415763970475</v>
      </c>
      <c r="H195" s="43">
        <v>5.0664159750959668</v>
      </c>
      <c r="I195" s="43">
        <v>3649.7177596950796</v>
      </c>
    </row>
    <row r="196" spans="1:9">
      <c r="A196">
        <v>178</v>
      </c>
      <c r="B196" s="44">
        <v>44835</v>
      </c>
      <c r="C196" s="43">
        <v>3649.7177596950796</v>
      </c>
      <c r="D196" s="43">
        <v>1219.1079923721434</v>
      </c>
      <c r="E196" s="43">
        <v>0</v>
      </c>
      <c r="F196" s="43">
        <v>1219.1079923721434</v>
      </c>
      <c r="G196" s="43">
        <v>1215.3062030391277</v>
      </c>
      <c r="H196" s="43">
        <v>3.8017893330157082</v>
      </c>
      <c r="I196" s="43">
        <v>2434.4115566559522</v>
      </c>
    </row>
    <row r="197" spans="1:9">
      <c r="A197">
        <v>179</v>
      </c>
      <c r="B197" s="44">
        <v>44866</v>
      </c>
      <c r="C197" s="43">
        <v>2434.4115566559522</v>
      </c>
      <c r="D197" s="43">
        <v>1219.1079923721434</v>
      </c>
      <c r="E197" s="43">
        <v>0</v>
      </c>
      <c r="F197" s="43">
        <v>1219.1079923721434</v>
      </c>
      <c r="G197" s="43">
        <v>1216.5721470006267</v>
      </c>
      <c r="H197" s="43">
        <v>2.5358453715166172</v>
      </c>
      <c r="I197" s="43">
        <v>1217.8394096553254</v>
      </c>
    </row>
    <row r="198" spans="1:9">
      <c r="A198">
        <v>180</v>
      </c>
      <c r="B198" s="44">
        <v>44896</v>
      </c>
      <c r="C198" s="43">
        <v>1217.8394096553254</v>
      </c>
      <c r="D198" s="43">
        <v>1219.1079923721434</v>
      </c>
      <c r="E198" s="43">
        <v>0</v>
      </c>
      <c r="F198" s="43">
        <v>1217.8394096553254</v>
      </c>
      <c r="G198" s="43">
        <v>1216.5708269369345</v>
      </c>
      <c r="H198" s="43">
        <v>1.2685827183909641</v>
      </c>
      <c r="I198" s="43"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23</vt:i4>
      </vt:variant>
    </vt:vector>
  </HeadingPairs>
  <TitlesOfParts>
    <vt:vector size="27" baseType="lpstr">
      <vt:lpstr>Tableau d'amortissement</vt:lpstr>
      <vt:lpstr>LCL1</vt:lpstr>
      <vt:lpstr>LCL2</vt:lpstr>
      <vt:lpstr>Boursorama</vt:lpstr>
      <vt:lpstr>Beg_Bal</vt:lpstr>
      <vt:lpstr>Data</vt:lpstr>
      <vt:lpstr>End_Bal</vt:lpstr>
      <vt:lpstr>Extra_Pay</vt:lpstr>
      <vt:lpstr>Full_Print</vt:lpstr>
      <vt:lpstr>'Tableau d''amortissement'!Impression_des_titres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  <vt:lpstr>Versements_supplémentaires_facultatifs</vt:lpstr>
      <vt:lpstr>'Tableau d''amortissement'!Zone_d_impression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Thibault THOMAS</cp:lastModifiedBy>
  <cp:lastPrinted>2007-02-07T11:10:59Z</cp:lastPrinted>
  <dcterms:created xsi:type="dcterms:W3CDTF">2000-08-25T00:46:01Z</dcterms:created>
  <dcterms:modified xsi:type="dcterms:W3CDTF">2017-09-03T19:33:58Z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2508</vt:lpwstr>
  </property>
  <property fmtid="{D5CDD505-2E9C-101B-9397-08002B2CF9AE}" pid="3" name="LCID">
    <vt:i4>1036</vt:i4>
  </property>
</Properties>
</file>